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1122 BBM\"/>
    </mc:Choice>
  </mc:AlternateContent>
  <xr:revisionPtr revIDLastSave="0" documentId="8_{7482818F-E78C-4F34-A9B0-26198E6F9965}" xr6:coauthVersionLast="47" xr6:coauthVersionMax="47" xr10:uidLastSave="{00000000-0000-0000-0000-000000000000}"/>
  <bookViews>
    <workbookView xWindow="-96" yWindow="-96" windowWidth="23232" windowHeight="12552" activeTab="7" xr2:uid="{00000000-000D-0000-FFFF-FFFF00000000}"/>
  </bookViews>
  <sheets>
    <sheet name="Sheet1" sheetId="1" r:id="rId1"/>
    <sheet name="Sheet2" sheetId="2" r:id="rId2"/>
    <sheet name="Chart2" sheetId="5" r:id="rId3"/>
    <sheet name="Sheet3" sheetId="3" r:id="rId4"/>
    <sheet name="Chart1" sheetId="7" r:id="rId5"/>
    <sheet name="Sheet4" sheetId="6" r:id="rId6"/>
    <sheet name="Sheet5" sheetId="8" r:id="rId7"/>
    <sheet name="Sheet6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8" l="1"/>
  <c r="B17" i="8"/>
  <c r="C17" i="8"/>
  <c r="D17" i="8"/>
  <c r="B19" i="6"/>
  <c r="D19" i="6"/>
  <c r="I18" i="6"/>
  <c r="J18" i="6" s="1"/>
  <c r="D18" i="6"/>
  <c r="N3" i="6"/>
  <c r="N4" i="6"/>
  <c r="N5" i="6"/>
  <c r="N6" i="6"/>
  <c r="N7" i="6"/>
  <c r="N8" i="6"/>
  <c r="J18" i="1"/>
  <c r="J19" i="1"/>
  <c r="J20" i="1"/>
  <c r="J17" i="1"/>
  <c r="I18" i="1"/>
  <c r="I19" i="1"/>
  <c r="I20" i="1"/>
  <c r="I17" i="1"/>
  <c r="H18" i="1"/>
  <c r="H19" i="1"/>
  <c r="H20" i="1"/>
  <c r="H17" i="1"/>
  <c r="C21" i="1"/>
  <c r="H21" i="1" s="1"/>
  <c r="D21" i="1"/>
  <c r="I21" i="1" s="1"/>
  <c r="E21" i="1"/>
  <c r="J21" i="1" s="1"/>
  <c r="M21" i="1" s="1"/>
  <c r="G21" i="1"/>
  <c r="B21" i="1"/>
  <c r="N3" i="1"/>
  <c r="N4" i="1"/>
  <c r="N5" i="1"/>
  <c r="N2" i="1"/>
  <c r="G3" i="1"/>
  <c r="G4" i="1"/>
  <c r="G5" i="1"/>
  <c r="G2" i="1"/>
  <c r="F3" i="1"/>
  <c r="F4" i="1"/>
  <c r="F5" i="1"/>
  <c r="F2" i="1"/>
  <c r="B6" i="1"/>
  <c r="C6" i="1"/>
  <c r="F6" i="1" s="1"/>
  <c r="D6" i="1"/>
  <c r="E3" i="1"/>
  <c r="H3" i="1" s="1"/>
  <c r="E4" i="1"/>
  <c r="H4" i="1" s="1"/>
  <c r="E5" i="1"/>
  <c r="H5" i="1" s="1"/>
  <c r="E2" i="1"/>
  <c r="H2" i="1" s="1"/>
  <c r="O21" i="1" l="1"/>
  <c r="Q21" i="1"/>
  <c r="G6" i="1"/>
  <c r="E6" i="1"/>
  <c r="H6" i="1" s="1"/>
</calcChain>
</file>

<file path=xl/sharedStrings.xml><?xml version="1.0" encoding="utf-8"?>
<sst xmlns="http://schemas.openxmlformats.org/spreadsheetml/2006/main" count="162" uniqueCount="56">
  <si>
    <t>CC</t>
  </si>
  <si>
    <t>M</t>
  </si>
  <si>
    <t>Null</t>
  </si>
  <si>
    <t>SSF</t>
  </si>
  <si>
    <t>SSM</t>
  </si>
  <si>
    <t>ASN</t>
  </si>
  <si>
    <t>ASM</t>
  </si>
  <si>
    <t>ASF</t>
  </si>
  <si>
    <t>SSN</t>
  </si>
  <si>
    <t>SS</t>
  </si>
  <si>
    <t>All</t>
  </si>
  <si>
    <t>AS</t>
  </si>
  <si>
    <t>2018 Total</t>
  </si>
  <si>
    <t>Not SS or AS</t>
  </si>
  <si>
    <t>SSBBM</t>
  </si>
  <si>
    <t>ASBBM</t>
  </si>
  <si>
    <t>ALLBBM</t>
  </si>
  <si>
    <t>NOT SS or AS</t>
  </si>
  <si>
    <t>Election Day</t>
  </si>
  <si>
    <t>Mail</t>
  </si>
  <si>
    <t>EVPA</t>
  </si>
  <si>
    <t>vote_type1</t>
  </si>
  <si>
    <t>Total</t>
  </si>
  <si>
    <t>Spansih-surname Voters</t>
  </si>
  <si>
    <t>Asian-surname Voters</t>
  </si>
  <si>
    <t>Not Spanish or Asian Surname</t>
  </si>
  <si>
    <t>2022 (As of Nov. 3)</t>
  </si>
  <si>
    <t>Not Spanish nor Asian Surname</t>
  </si>
  <si>
    <t>Election Year</t>
  </si>
  <si>
    <t>Spanish-surname Voters</t>
  </si>
  <si>
    <t>Midterm Election Year Vote Comparison: Harris County, TX</t>
  </si>
  <si>
    <t>notSpanish, notAsian Surname Voters</t>
  </si>
  <si>
    <t xml:space="preserve">Early Voting By Personal Appearance Totals in Harris County, TX: 2006-2016 Midterm and Presidential November Election </t>
  </si>
  <si>
    <r>
      <t>1</t>
    </r>
    <r>
      <rPr>
        <b/>
        <vertAlign val="superscript"/>
        <sz val="12"/>
        <color rgb="FF000000"/>
        <rFont val="Calibri"/>
        <family val="2"/>
      </rPr>
      <t>st</t>
    </r>
    <r>
      <rPr>
        <b/>
        <sz val="12"/>
        <color rgb="FF000000"/>
        <rFont val="Calibri"/>
        <family val="2"/>
      </rPr>
      <t xml:space="preserve"> Day</t>
    </r>
  </si>
  <si>
    <r>
      <t>2</t>
    </r>
    <r>
      <rPr>
        <b/>
        <vertAlign val="superscript"/>
        <sz val="12"/>
        <color rgb="FF000000"/>
        <rFont val="Calibri"/>
        <family val="2"/>
      </rPr>
      <t>nd</t>
    </r>
    <r>
      <rPr>
        <b/>
        <sz val="12"/>
        <color rgb="FF000000"/>
        <rFont val="Calibri"/>
        <family val="2"/>
      </rPr>
      <t xml:space="preserve"> Day</t>
    </r>
  </si>
  <si>
    <r>
      <t>3</t>
    </r>
    <r>
      <rPr>
        <b/>
        <vertAlign val="superscript"/>
        <sz val="12"/>
        <color rgb="FF000000"/>
        <rFont val="Calibri"/>
        <family val="2"/>
      </rPr>
      <t>rd</t>
    </r>
    <r>
      <rPr>
        <b/>
        <sz val="12"/>
        <color rgb="FF000000"/>
        <rFont val="Calibri"/>
        <family val="2"/>
      </rPr>
      <t xml:space="preserve"> Day</t>
    </r>
  </si>
  <si>
    <r>
      <t>4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</si>
  <si>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5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</si>
  <si>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6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</si>
  <si>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7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</si>
  <si>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8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</si>
  <si>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9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</si>
  <si>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10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</si>
  <si>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11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</si>
  <si>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r>
      <t>12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Day</t>
    </r>
  </si>
  <si>
    <t>Harris County, TX - UNOFFICIAL Early Voting Totals</t>
  </si>
  <si>
    <t>Source: 2018 and 2022 UNOFFICIAL Early Voting Rosters.</t>
  </si>
  <si>
    <t>Zip Code</t>
  </si>
  <si>
    <t>2018 12-Day Total</t>
  </si>
  <si>
    <t>2022 12-Day Total</t>
  </si>
  <si>
    <t>2018 vs 2022 Plus/Minus</t>
  </si>
  <si>
    <t>TOTAL</t>
  </si>
  <si>
    <t>2018 vs 2022, Early Voting Totals for Majority African American Zip Codes</t>
  </si>
  <si>
    <t>no Zip Code</t>
  </si>
  <si>
    <t>Harris County, TX - FINAL UNOFFICIAL Early Voting Totals -2018 vs 2022</t>
  </si>
  <si>
    <t xml:space="preserve">Source: 2018 and 2022 UNOFFICIAL Early Voting Rosters. Voters whose address is required to be omitted from the voter roll are not calculated.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</si>
</sst>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</cellStyleXfs>
  <cellXfs count="84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wrapText="1"/>
    </xf>
    <xf numFmtId="0" fontId="4" fillId="2" borderId="3" xfId="2" applyFont="1" applyFill="1" applyBorder="1" applyAlignment="1">
      <alignment horizontal="center"/>
    </xf>
    <xf numFmtId="3" fontId="0" fillId="0" borderId="0" xfId="0" applyNumberFormat="1"/>
    <xf numFmtId="9" fontId="0" fillId="0" borderId="0" xfId="1" applyFont="1"/>
    <xf numFmtId="0" fontId="2" fillId="2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right" wrapText="1"/>
    </xf>
    <xf numFmtId="0" fontId="0" fillId="0" borderId="4" xfId="0" applyBorder="1"/>
    <xf numFmtId="3" fontId="0" fillId="0" borderId="4" xfId="0" applyNumberFormat="1" applyBorder="1"/>
    <xf numFmtId="3" fontId="0" fillId="0" borderId="7" xfId="0" applyNumberFormat="1" applyBorder="1"/>
    <xf numFmtId="0" fontId="2" fillId="2" borderId="4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right" wrapText="1"/>
    </xf>
    <xf numFmtId="9" fontId="0" fillId="0" borderId="4" xfId="1" applyFont="1" applyBorder="1"/>
    <xf numFmtId="9" fontId="0" fillId="0" borderId="0" xfId="0" applyNumberFormat="1"/>
    <xf numFmtId="164" fontId="0" fillId="0" borderId="0" xfId="1" applyNumberFormat="1" applyFont="1"/>
    <xf numFmtId="0" fontId="2" fillId="2" borderId="1" xfId="3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3" xfId="4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3" fontId="4" fillId="0" borderId="2" xfId="4" applyNumberFormat="1" applyFont="1" applyFill="1" applyBorder="1" applyAlignment="1">
      <alignment horizontal="right" wrapText="1"/>
    </xf>
    <xf numFmtId="3" fontId="2" fillId="0" borderId="2" xfId="3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wrapText="1"/>
    </xf>
    <xf numFmtId="0" fontId="4" fillId="2" borderId="4" xfId="4" applyFont="1" applyFill="1" applyBorder="1" applyAlignment="1">
      <alignment horizontal="center"/>
    </xf>
    <xf numFmtId="0" fontId="4" fillId="0" borderId="4" xfId="3" applyFont="1" applyFill="1" applyBorder="1" applyAlignment="1">
      <alignment wrapText="1"/>
    </xf>
    <xf numFmtId="0" fontId="4" fillId="2" borderId="4" xfId="4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4" fillId="0" borderId="4" xfId="3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6" fillId="3" borderId="4" xfId="0" applyFont="1" applyFill="1" applyBorder="1" applyAlignment="1">
      <alignment wrapText="1"/>
    </xf>
    <xf numFmtId="0" fontId="7" fillId="3" borderId="4" xfId="3" applyFont="1" applyFill="1" applyBorder="1" applyAlignment="1">
      <alignment horizontal="left" wrapText="1"/>
    </xf>
    <xf numFmtId="9" fontId="8" fillId="0" borderId="4" xfId="1" applyFont="1" applyBorder="1"/>
    <xf numFmtId="0" fontId="6" fillId="3" borderId="4" xfId="0" applyFont="1" applyFill="1" applyBorder="1" applyAlignment="1">
      <alignment horizontal="left"/>
    </xf>
    <xf numFmtId="9" fontId="6" fillId="0" borderId="4" xfId="1" applyFont="1" applyBorder="1"/>
    <xf numFmtId="0" fontId="7" fillId="2" borderId="4" xfId="4" applyFont="1" applyFill="1" applyBorder="1" applyAlignment="1">
      <alignment horizontal="right" wrapText="1"/>
    </xf>
    <xf numFmtId="0" fontId="11" fillId="5" borderId="8" xfId="0" applyFont="1" applyFill="1" applyBorder="1" applyAlignment="1">
      <alignment horizontal="left" wrapText="1" readingOrder="1"/>
    </xf>
    <xf numFmtId="3" fontId="13" fillId="0" borderId="8" xfId="0" applyNumberFormat="1" applyFont="1" applyBorder="1" applyAlignment="1">
      <alignment horizontal="right" wrapText="1" readingOrder="1"/>
    </xf>
    <xf numFmtId="0" fontId="10" fillId="4" borderId="10" xfId="0" applyFont="1" applyFill="1" applyBorder="1" applyAlignment="1">
      <alignment wrapText="1" readingOrder="1"/>
    </xf>
    <xf numFmtId="0" fontId="10" fillId="4" borderId="11" xfId="0" applyFont="1" applyFill="1" applyBorder="1" applyAlignment="1">
      <alignment wrapText="1" readingOrder="1"/>
    </xf>
    <xf numFmtId="0" fontId="10" fillId="4" borderId="12" xfId="0" applyFont="1" applyFill="1" applyBorder="1" applyAlignment="1">
      <alignment wrapText="1" readingOrder="1"/>
    </xf>
    <xf numFmtId="0" fontId="10" fillId="4" borderId="13" xfId="0" applyFont="1" applyFill="1" applyBorder="1" applyAlignment="1">
      <alignment wrapText="1" readingOrder="1"/>
    </xf>
    <xf numFmtId="0" fontId="11" fillId="5" borderId="4" xfId="0" applyFont="1" applyFill="1" applyBorder="1" applyAlignment="1">
      <alignment horizontal="left" wrapText="1" readingOrder="1"/>
    </xf>
    <xf numFmtId="0" fontId="9" fillId="0" borderId="4" xfId="0" applyFont="1" applyBorder="1" applyAlignment="1">
      <alignment horizontal="center"/>
    </xf>
    <xf numFmtId="0" fontId="10" fillId="4" borderId="9" xfId="0" applyFont="1" applyFill="1" applyBorder="1" applyAlignment="1">
      <alignment horizontal="center" wrapText="1" readingOrder="1"/>
    </xf>
    <xf numFmtId="0" fontId="10" fillId="4" borderId="10" xfId="0" applyFont="1" applyFill="1" applyBorder="1" applyAlignment="1">
      <alignment horizontal="center" wrapText="1" readingOrder="1"/>
    </xf>
    <xf numFmtId="0" fontId="10" fillId="4" borderId="11" xfId="0" applyFont="1" applyFill="1" applyBorder="1" applyAlignment="1">
      <alignment horizontal="center" wrapText="1" readingOrder="1"/>
    </xf>
    <xf numFmtId="9" fontId="9" fillId="7" borderId="7" xfId="0" applyNumberFormat="1" applyFont="1" applyFill="1" applyBorder="1" applyAlignment="1">
      <alignment horizontal="center" wrapText="1"/>
    </xf>
    <xf numFmtId="9" fontId="9" fillId="7" borderId="14" xfId="0" applyNumberFormat="1" applyFont="1" applyFill="1" applyBorder="1" applyAlignment="1">
      <alignment horizontal="center" wrapText="1"/>
    </xf>
    <xf numFmtId="9" fontId="9" fillId="7" borderId="15" xfId="0" applyNumberFormat="1" applyFont="1" applyFill="1" applyBorder="1" applyAlignment="1">
      <alignment horizontal="center" wrapText="1"/>
    </xf>
    <xf numFmtId="0" fontId="6" fillId="7" borderId="4" xfId="0" applyFont="1" applyFill="1" applyBorder="1"/>
    <xf numFmtId="9" fontId="6" fillId="8" borderId="4" xfId="0" applyNumberFormat="1" applyFont="1" applyFill="1" applyBorder="1" applyAlignment="1">
      <alignment horizontal="center" wrapText="1"/>
    </xf>
    <xf numFmtId="9" fontId="6" fillId="7" borderId="4" xfId="0" applyNumberFormat="1" applyFont="1" applyFill="1" applyBorder="1" applyAlignment="1">
      <alignment horizontal="center" wrapText="1"/>
    </xf>
    <xf numFmtId="9" fontId="6" fillId="7" borderId="4" xfId="0" applyNumberFormat="1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left"/>
    </xf>
    <xf numFmtId="3" fontId="8" fillId="0" borderId="4" xfId="0" applyNumberFormat="1" applyFont="1" applyBorder="1"/>
    <xf numFmtId="9" fontId="8" fillId="7" borderId="4" xfId="1" applyFont="1" applyFill="1" applyBorder="1"/>
    <xf numFmtId="0" fontId="7" fillId="7" borderId="4" xfId="5" applyFont="1" applyFill="1" applyBorder="1" applyAlignment="1">
      <alignment horizontal="left" wrapText="1"/>
    </xf>
    <xf numFmtId="0" fontId="16" fillId="6" borderId="7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3" fontId="19" fillId="0" borderId="4" xfId="0" applyNumberFormat="1" applyFont="1" applyBorder="1"/>
    <xf numFmtId="3" fontId="19" fillId="0" borderId="4" xfId="0" applyNumberFormat="1" applyFont="1" applyFill="1" applyBorder="1"/>
    <xf numFmtId="3" fontId="8" fillId="8" borderId="4" xfId="0" applyNumberFormat="1" applyFont="1" applyFill="1" applyBorder="1"/>
    <xf numFmtId="0" fontId="16" fillId="6" borderId="4" xfId="0" applyFont="1" applyFill="1" applyBorder="1" applyAlignment="1">
      <alignment horizontal="left"/>
    </xf>
    <xf numFmtId="0" fontId="20" fillId="6" borderId="4" xfId="5" applyFont="1" applyFill="1" applyBorder="1" applyAlignment="1">
      <alignment horizontal="left" wrapText="1"/>
    </xf>
    <xf numFmtId="0" fontId="16" fillId="6" borderId="4" xfId="0" applyFont="1" applyFill="1" applyBorder="1"/>
    <xf numFmtId="9" fontId="16" fillId="6" borderId="4" xfId="0" applyNumberFormat="1" applyFont="1" applyFill="1" applyBorder="1" applyAlignment="1">
      <alignment horizontal="center" wrapText="1"/>
    </xf>
    <xf numFmtId="9" fontId="16" fillId="6" borderId="4" xfId="0" applyNumberFormat="1" applyFont="1" applyFill="1" applyBorder="1" applyAlignment="1">
      <alignment horizontal="center" wrapText="1"/>
    </xf>
    <xf numFmtId="0" fontId="21" fillId="6" borderId="16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 wrapText="1"/>
    </xf>
    <xf numFmtId="0" fontId="15" fillId="6" borderId="0" xfId="0" applyFont="1" applyFill="1" applyBorder="1" applyAlignment="1">
      <alignment horizontal="center" wrapText="1"/>
    </xf>
    <xf numFmtId="0" fontId="16" fillId="6" borderId="17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3" fontId="14" fillId="6" borderId="4" xfId="0" applyNumberFormat="1" applyFont="1" applyFill="1" applyBorder="1"/>
    <xf numFmtId="9" fontId="14" fillId="6" borderId="4" xfId="1" applyFont="1" applyFill="1" applyBorder="1"/>
    <xf numFmtId="3" fontId="21" fillId="6" borderId="0" xfId="0" applyNumberFormat="1" applyFont="1" applyFill="1"/>
    <xf numFmtId="9" fontId="21" fillId="6" borderId="0" xfId="1" applyFont="1" applyFill="1"/>
    <xf numFmtId="9" fontId="21" fillId="6" borderId="4" xfId="1" applyFont="1" applyFill="1" applyBorder="1"/>
    <xf numFmtId="0" fontId="21" fillId="6" borderId="0" xfId="0" applyFont="1" applyFill="1"/>
  </cellXfs>
  <cellStyles count="6">
    <cellStyle name="Normal" xfId="0" builtinId="0"/>
    <cellStyle name="Normal_Sheet1" xfId="2" xr:uid="{00000000-0005-0000-0000-000001000000}"/>
    <cellStyle name="Normal_Sheet2" xfId="3" xr:uid="{00000000-0005-0000-0000-000002000000}"/>
    <cellStyle name="Normal_Sheet2_1" xfId="4" xr:uid="{00000000-0005-0000-0000-000003000000}"/>
    <cellStyle name="Normal_Sheet3" xfId="5" xr:uid="{C2490B75-1ED6-4AFF-938E-877195ED008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Midterm Election VoteR Comparison: Harris County, TX</a:t>
            </a:r>
          </a:p>
          <a:p>
            <a:pPr>
              <a:defRPr/>
            </a:pPr>
            <a:r>
              <a:rPr lang="en-US" sz="800" b="0">
                <a:solidFill>
                  <a:schemeClr val="tx1"/>
                </a:solidFill>
              </a:rPr>
              <a:t>Source:2010, 2014, 2018 Official voter records and 2022 Unofficialroster of mail</a:t>
            </a:r>
            <a:r>
              <a:rPr lang="en-US" sz="800" b="0" baseline="0">
                <a:solidFill>
                  <a:schemeClr val="tx1"/>
                </a:solidFill>
              </a:rPr>
              <a:t> </a:t>
            </a:r>
            <a:r>
              <a:rPr lang="en-US" sz="800" b="0">
                <a:solidFill>
                  <a:schemeClr val="tx1"/>
                </a:solidFill>
              </a:rPr>
              <a:t>and early voters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Sheet3!$B$6</c:f>
              <c:strCache>
                <c:ptCount val="1"/>
                <c:pt idx="0">
                  <c:v>notSpanish, notAsian Surname Voters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Sheet3!$A$7:$A$10</c:f>
              <c:strCache>
                <c:ptCount val="4"/>
                <c:pt idx="0">
                  <c:v>2010</c:v>
                </c:pt>
                <c:pt idx="1">
                  <c:v>2014</c:v>
                </c:pt>
                <c:pt idx="2">
                  <c:v>2018</c:v>
                </c:pt>
                <c:pt idx="3">
                  <c:v>2022 (As of Nov. 3)</c:v>
                </c:pt>
              </c:strCache>
            </c:strRef>
          </c:cat>
          <c:val>
            <c:numRef>
              <c:f>Sheet3!$B$7:$B$10</c:f>
              <c:numCache>
                <c:formatCode>0%</c:formatCode>
                <c:ptCount val="4"/>
                <c:pt idx="0">
                  <c:v>0.85359459833969487</c:v>
                </c:pt>
                <c:pt idx="1">
                  <c:v>0.85364238796915282</c:v>
                </c:pt>
                <c:pt idx="2">
                  <c:v>0.76968681594570554</c:v>
                </c:pt>
                <c:pt idx="3">
                  <c:v>0.81388938952314072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9-4003-8537-EE68CC0754B1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Spanish-surname Voters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Sheet3!$A$7:$A$10</c:f>
              <c:strCache>
                <c:ptCount val="4"/>
                <c:pt idx="0">
                  <c:v>2010</c:v>
                </c:pt>
                <c:pt idx="1">
                  <c:v>2014</c:v>
                </c:pt>
                <c:pt idx="2">
                  <c:v>2018</c:v>
                </c:pt>
                <c:pt idx="3">
                  <c:v>2022 (As of Nov. 3)</c:v>
                </c:pt>
              </c:strCache>
            </c:strRef>
          </c:cat>
          <c:val>
            <c:numRef>
              <c:f>Sheet3!$C$7:$C$10</c:f>
              <c:numCache>
                <c:formatCode>0%</c:formatCode>
                <c:ptCount val="4"/>
                <c:pt idx="0">
                  <c:v>0.11903430205459607</c:v>
                </c:pt>
                <c:pt idx="1">
                  <c:v>0.11728092588055487</c:v>
                </c:pt>
                <c:pt idx="2">
                  <c:v>0.19102241811039386</c:v>
                </c:pt>
                <c:pt idx="3">
                  <c:v>0.1456912999434456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9-4003-8537-EE68CC0754B1}"/>
            </c:ext>
          </c:extLst>
        </c:ser>
        <c:ser>
          <c:idx val="2"/>
          <c:order val="2"/>
          <c:tx>
            <c:strRef>
              <c:f>Sheet3!$D$6</c:f>
              <c:strCache>
                <c:ptCount val="1"/>
                <c:pt idx="0">
                  <c:v>Asian-surname Voters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Sheet3!$A$7:$A$10</c:f>
              <c:strCache>
                <c:ptCount val="4"/>
                <c:pt idx="0">
                  <c:v>2010</c:v>
                </c:pt>
                <c:pt idx="1">
                  <c:v>2014</c:v>
                </c:pt>
                <c:pt idx="2">
                  <c:v>2018</c:v>
                </c:pt>
                <c:pt idx="3">
                  <c:v>2022 (As of Nov. 3)</c:v>
                </c:pt>
              </c:strCache>
            </c:strRef>
          </c:cat>
          <c:val>
            <c:numRef>
              <c:f>Sheet3!$D$7:$D$10</c:f>
              <c:numCache>
                <c:formatCode>0%</c:formatCode>
                <c:ptCount val="4"/>
                <c:pt idx="0">
                  <c:v>2.7371099605709031E-2</c:v>
                </c:pt>
                <c:pt idx="1">
                  <c:v>2.9076686150292255E-2</c:v>
                </c:pt>
                <c:pt idx="2">
                  <c:v>3.9290765943900574E-2</c:v>
                </c:pt>
                <c:pt idx="3">
                  <c:v>4.0419310533413709E-2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B9-4003-8537-EE68CC0754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66189808"/>
        <c:axId val="1866196880"/>
      </c:barChart>
      <c:catAx>
        <c:axId val="18661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96880"/>
        <c:crosses val="autoZero"/>
        <c:auto val="1"/>
        <c:lblAlgn val="ctr"/>
        <c:lblOffset val="100"/>
        <c:noMultiLvlLbl val="0"/>
      </c:catAx>
      <c:valAx>
        <c:axId val="18661968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6618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cap="all" baseline="0">
                <a:solidFill>
                  <a:schemeClr val="tx1"/>
                </a:solidFill>
                <a:effectLst/>
              </a:rPr>
              <a:t>harris county (tx) in-person </a:t>
            </a:r>
            <a:r>
              <a:rPr lang="en-US" sz="1600" b="1">
                <a:solidFill>
                  <a:schemeClr val="tx1"/>
                </a:solidFill>
              </a:rPr>
              <a:t>early vote</a:t>
            </a:r>
            <a:r>
              <a:rPr lang="en-US" sz="1600" b="1" baseline="0">
                <a:solidFill>
                  <a:schemeClr val="tx1"/>
                </a:solidFill>
              </a:rPr>
              <a:t> is the second highest midterm election totals</a:t>
            </a:r>
            <a:r>
              <a:rPr lang="en-US" sz="1600" b="1">
                <a:solidFill>
                  <a:schemeClr val="tx1"/>
                </a:solidFill>
              </a:rPr>
              <a:t> in its history</a:t>
            </a:r>
            <a:r>
              <a:rPr lang="en-US" sz="1600" b="1" i="0" cap="all" baseline="0">
                <a:solidFill>
                  <a:schemeClr val="tx1"/>
                </a:solidFill>
                <a:effectLst/>
              </a:rPr>
              <a:t>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1" i="0" cap="all" baseline="0">
                <a:solidFill>
                  <a:schemeClr val="tx1"/>
                </a:solidFill>
                <a:effectLst/>
              </a:rPr>
              <a:t>source: unofficial </a:t>
            </a:r>
            <a:r>
              <a:rPr lang="en-US" sz="1100" b="1" i="0" u="none" strike="noStrike" cap="all" normalizeH="0" baseline="0">
                <a:solidFill>
                  <a:schemeClr val="tx1"/>
                </a:solidFill>
              </a:rPr>
              <a:t>DAILY RECORD OF EARLY VOTING. 2022 total is estimated last day</a:t>
            </a:r>
            <a:endParaRPr lang="en-US" sz="1100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8BD-4EC3-9897-DDE334547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Sheet4!$A$14:$A$18</c:f>
              <c:numCache>
                <c:formatCode>General</c:formatCode>
                <c:ptCount val="5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  <c:pt idx="3">
                  <c:v>2018</c:v>
                </c:pt>
                <c:pt idx="4">
                  <c:v>2022</c:v>
                </c:pt>
              </c:numCache>
            </c:numRef>
          </c:cat>
          <c:val>
            <c:numRef>
              <c:f>Sheet4!$B$14:$B$18</c:f>
              <c:numCache>
                <c:formatCode>#,##0</c:formatCode>
                <c:ptCount val="5"/>
                <c:pt idx="0">
                  <c:v>171375</c:v>
                </c:pt>
                <c:pt idx="1">
                  <c:v>392536</c:v>
                </c:pt>
                <c:pt idx="2">
                  <c:v>307280</c:v>
                </c:pt>
                <c:pt idx="3">
                  <c:v>766613</c:v>
                </c:pt>
                <c:pt idx="4">
                  <c:v>692478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D-4EC3-9897-DDE334547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4023567"/>
        <c:axId val="384023151"/>
      </c:barChart>
      <c:catAx>
        <c:axId val="384023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023151"/>
        <c:crosses val="autoZero"/>
        <c:auto val="1"/>
        <c:lblAlgn val="ctr"/>
        <c:lblOffset val="100"/>
        <c:noMultiLvlLbl val="0"/>
      </c:catAx>
      <c:valAx>
        <c:axId val="38402315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84023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D912197-3995-4A5C-B9C7-426D741C2C7F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631DBB-FDD7-2CF9-5DA7-E2E2E607DE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workbookViewId="0">
      <selection activeCell="Q22" sqref="Q22"/>
    </sheetView>
  </sheetViews>
  <sheetFormatPr defaultRowHeight="14.4" x14ac:dyDescent="0.55000000000000004"/>
  <sheetData>
    <row r="1" spans="1:19" x14ac:dyDescent="0.55000000000000004">
      <c r="A1" s="1">
        <v>2022</v>
      </c>
      <c r="B1" t="s">
        <v>10</v>
      </c>
      <c r="C1" t="s">
        <v>9</v>
      </c>
      <c r="D1" t="s">
        <v>11</v>
      </c>
      <c r="E1" t="s">
        <v>13</v>
      </c>
      <c r="F1" t="s">
        <v>9</v>
      </c>
      <c r="G1" t="s">
        <v>11</v>
      </c>
      <c r="H1" t="s">
        <v>13</v>
      </c>
      <c r="J1" s="1">
        <v>2022</v>
      </c>
      <c r="K1" t="s">
        <v>16</v>
      </c>
      <c r="L1" t="s">
        <v>14</v>
      </c>
      <c r="M1" t="s">
        <v>15</v>
      </c>
      <c r="O1" s="6">
        <v>2022</v>
      </c>
      <c r="P1" t="s">
        <v>10</v>
      </c>
      <c r="Q1" t="s">
        <v>9</v>
      </c>
      <c r="R1" t="s">
        <v>11</v>
      </c>
      <c r="S1" t="s">
        <v>13</v>
      </c>
    </row>
    <row r="2" spans="1:19" x14ac:dyDescent="0.55000000000000004">
      <c r="A2" s="2">
        <v>1</v>
      </c>
      <c r="B2" s="4">
        <v>124647</v>
      </c>
      <c r="C2" s="4">
        <v>15050</v>
      </c>
      <c r="D2" s="4">
        <v>5218</v>
      </c>
      <c r="E2" s="4">
        <f>B2-C2-D2</f>
        <v>104379</v>
      </c>
      <c r="F2" s="5">
        <f>C2/B2</f>
        <v>0.12074097250635796</v>
      </c>
      <c r="G2" s="5">
        <f>D2/B2</f>
        <v>4.186221890619108E-2</v>
      </c>
      <c r="H2" s="5">
        <f>E2/B2</f>
        <v>0.83739680858745091</v>
      </c>
      <c r="J2" s="2">
        <v>1</v>
      </c>
      <c r="K2">
        <v>14759</v>
      </c>
      <c r="L2">
        <v>736</v>
      </c>
      <c r="M2">
        <v>326</v>
      </c>
      <c r="N2">
        <f>K2-L2-M2</f>
        <v>13697</v>
      </c>
      <c r="O2" s="7">
        <v>1</v>
      </c>
      <c r="P2" s="9">
        <v>139406</v>
      </c>
      <c r="Q2" s="9">
        <v>15786</v>
      </c>
      <c r="R2" s="9">
        <v>5544</v>
      </c>
      <c r="S2" s="9">
        <v>118076</v>
      </c>
    </row>
    <row r="3" spans="1:19" x14ac:dyDescent="0.55000000000000004">
      <c r="A3" s="2">
        <v>2</v>
      </c>
      <c r="B3" s="4">
        <v>91778</v>
      </c>
      <c r="C3" s="4">
        <v>26683</v>
      </c>
      <c r="D3" s="4">
        <v>2815</v>
      </c>
      <c r="E3" s="4">
        <f t="shared" ref="E3:E5" si="0">B3-C3-D3</f>
        <v>62280</v>
      </c>
      <c r="F3" s="5">
        <f t="shared" ref="F3:F6" si="1">C3/B3</f>
        <v>0.29073416287127635</v>
      </c>
      <c r="G3" s="5">
        <f t="shared" ref="G3:G6" si="2">D3/B3</f>
        <v>3.0671838566976837E-2</v>
      </c>
      <c r="H3" s="5">
        <f t="shared" ref="H3:H6" si="3">E3/B3</f>
        <v>0.67859399856174685</v>
      </c>
      <c r="J3" s="2">
        <v>2</v>
      </c>
      <c r="K3">
        <v>11406</v>
      </c>
      <c r="L3">
        <v>2193</v>
      </c>
      <c r="M3">
        <v>199</v>
      </c>
      <c r="N3">
        <f t="shared" ref="N3:N5" si="4">K3-L3-M3</f>
        <v>9014</v>
      </c>
      <c r="O3" s="7">
        <v>2</v>
      </c>
      <c r="P3" s="9">
        <v>103184</v>
      </c>
      <c r="Q3" s="9">
        <v>28876</v>
      </c>
      <c r="R3" s="9">
        <v>3014</v>
      </c>
      <c r="S3" s="9">
        <v>71294</v>
      </c>
    </row>
    <row r="4" spans="1:19" x14ac:dyDescent="0.55000000000000004">
      <c r="A4" s="2">
        <v>3</v>
      </c>
      <c r="B4" s="4">
        <v>183194</v>
      </c>
      <c r="C4" s="4">
        <v>18648</v>
      </c>
      <c r="D4" s="4">
        <v>5680</v>
      </c>
      <c r="E4" s="4">
        <f t="shared" si="0"/>
        <v>158866</v>
      </c>
      <c r="F4" s="5">
        <f t="shared" si="1"/>
        <v>0.10179372686878391</v>
      </c>
      <c r="G4" s="5">
        <f t="shared" si="2"/>
        <v>3.1005382272345165E-2</v>
      </c>
      <c r="H4" s="5">
        <f t="shared" si="3"/>
        <v>0.86720089085887098</v>
      </c>
      <c r="J4" s="2">
        <v>3</v>
      </c>
      <c r="K4">
        <v>15561</v>
      </c>
      <c r="L4">
        <v>788</v>
      </c>
      <c r="M4">
        <v>323</v>
      </c>
      <c r="N4">
        <f t="shared" si="4"/>
        <v>14450</v>
      </c>
      <c r="O4" s="7">
        <v>3</v>
      </c>
      <c r="P4" s="9">
        <v>198755</v>
      </c>
      <c r="Q4" s="9">
        <v>19436</v>
      </c>
      <c r="R4" s="9">
        <v>6003</v>
      </c>
      <c r="S4" s="9">
        <v>173316</v>
      </c>
    </row>
    <row r="5" spans="1:19" x14ac:dyDescent="0.55000000000000004">
      <c r="A5" s="2">
        <v>4</v>
      </c>
      <c r="B5" s="4">
        <v>113709</v>
      </c>
      <c r="C5" s="4">
        <v>15799</v>
      </c>
      <c r="D5" s="4">
        <v>7494</v>
      </c>
      <c r="E5" s="4">
        <f t="shared" si="0"/>
        <v>90416</v>
      </c>
      <c r="F5" s="5">
        <f t="shared" si="1"/>
        <v>0.13894238802557404</v>
      </c>
      <c r="G5" s="5">
        <f t="shared" si="2"/>
        <v>6.5905073477033477E-2</v>
      </c>
      <c r="H5" s="5">
        <f t="shared" si="3"/>
        <v>0.79515253849739242</v>
      </c>
      <c r="J5" s="2">
        <v>4</v>
      </c>
      <c r="K5">
        <v>10881</v>
      </c>
      <c r="L5">
        <v>732</v>
      </c>
      <c r="M5">
        <v>605</v>
      </c>
      <c r="N5">
        <f t="shared" si="4"/>
        <v>9544</v>
      </c>
      <c r="O5" s="7">
        <v>4</v>
      </c>
      <c r="P5" s="9">
        <v>124590</v>
      </c>
      <c r="Q5" s="9">
        <v>16531</v>
      </c>
      <c r="R5" s="9">
        <v>8099</v>
      </c>
      <c r="S5" s="9">
        <v>99960</v>
      </c>
    </row>
    <row r="6" spans="1:19" x14ac:dyDescent="0.55000000000000004">
      <c r="B6" s="4">
        <f>SUM(B2:B5)</f>
        <v>513328</v>
      </c>
      <c r="C6" s="4">
        <f>SUM(C2:C5)</f>
        <v>76180</v>
      </c>
      <c r="D6" s="4">
        <f>SUM(D2:D5)</f>
        <v>21207</v>
      </c>
      <c r="E6" s="4">
        <f>SUM(E2:E5)</f>
        <v>415941</v>
      </c>
      <c r="F6" s="5">
        <f t="shared" si="1"/>
        <v>0.14840413926378457</v>
      </c>
      <c r="G6" s="5">
        <f t="shared" si="2"/>
        <v>4.1312766885889723E-2</v>
      </c>
      <c r="H6" s="5">
        <f t="shared" si="3"/>
        <v>0.81028309385032571</v>
      </c>
    </row>
    <row r="7" spans="1:19" x14ac:dyDescent="0.55000000000000004">
      <c r="J7" s="1" t="s">
        <v>5</v>
      </c>
      <c r="K7" s="3" t="s">
        <v>12</v>
      </c>
    </row>
    <row r="8" spans="1:19" x14ac:dyDescent="0.55000000000000004">
      <c r="A8" s="1" t="s">
        <v>0</v>
      </c>
      <c r="B8" s="1">
        <v>2018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8</v>
      </c>
      <c r="H8" s="1" t="s">
        <v>7</v>
      </c>
      <c r="I8" s="1" t="s">
        <v>6</v>
      </c>
      <c r="J8" s="2">
        <v>181</v>
      </c>
      <c r="K8">
        <v>206491</v>
      </c>
    </row>
    <row r="9" spans="1:19" x14ac:dyDescent="0.55000000000000004">
      <c r="A9" s="2">
        <v>1</v>
      </c>
      <c r="B9" s="2">
        <v>99390</v>
      </c>
      <c r="C9" s="2">
        <v>73568</v>
      </c>
      <c r="D9" s="2">
        <v>2758</v>
      </c>
      <c r="E9" s="2">
        <v>13301</v>
      </c>
      <c r="F9" s="2">
        <v>10733</v>
      </c>
      <c r="G9" s="2">
        <v>574</v>
      </c>
      <c r="H9" s="2">
        <v>3162</v>
      </c>
      <c r="I9" s="2">
        <v>2824</v>
      </c>
      <c r="J9" s="2">
        <v>74</v>
      </c>
      <c r="K9">
        <v>173492</v>
      </c>
    </row>
    <row r="10" spans="1:19" x14ac:dyDescent="0.55000000000000004">
      <c r="A10" s="2">
        <v>2</v>
      </c>
      <c r="B10" s="2">
        <v>67860</v>
      </c>
      <c r="C10" s="2">
        <v>55110</v>
      </c>
      <c r="D10" s="2">
        <v>2185</v>
      </c>
      <c r="E10" s="2">
        <v>24929</v>
      </c>
      <c r="F10" s="2">
        <v>19207</v>
      </c>
      <c r="G10" s="2">
        <v>1008</v>
      </c>
      <c r="H10" s="2">
        <v>1604</v>
      </c>
      <c r="I10" s="2">
        <v>1515</v>
      </c>
      <c r="J10" s="2">
        <v>170</v>
      </c>
      <c r="K10">
        <v>264510</v>
      </c>
    </row>
    <row r="11" spans="1:19" x14ac:dyDescent="0.55000000000000004">
      <c r="A11" s="2">
        <v>3</v>
      </c>
      <c r="B11" s="2">
        <v>122616</v>
      </c>
      <c r="C11" s="2">
        <v>104909</v>
      </c>
      <c r="D11" s="2">
        <v>3258</v>
      </c>
      <c r="E11" s="2">
        <v>14531</v>
      </c>
      <c r="F11" s="2">
        <v>12070</v>
      </c>
      <c r="G11" s="2">
        <v>471</v>
      </c>
      <c r="H11" s="2">
        <v>3324</v>
      </c>
      <c r="I11" s="2">
        <v>3161</v>
      </c>
      <c r="J11" s="2">
        <v>234</v>
      </c>
      <c r="K11">
        <v>186993</v>
      </c>
    </row>
    <row r="12" spans="1:19" x14ac:dyDescent="0.55000000000000004">
      <c r="A12" s="2">
        <v>4</v>
      </c>
      <c r="B12" s="2">
        <v>82137</v>
      </c>
      <c r="C12" s="2">
        <v>67504</v>
      </c>
      <c r="D12" s="2">
        <v>2908</v>
      </c>
      <c r="E12" s="2">
        <v>13883</v>
      </c>
      <c r="F12" s="2">
        <v>11010</v>
      </c>
      <c r="G12" s="2">
        <v>701</v>
      </c>
      <c r="H12" s="2">
        <v>4432</v>
      </c>
      <c r="I12" s="2">
        <v>4184</v>
      </c>
    </row>
    <row r="16" spans="1:19" x14ac:dyDescent="0.55000000000000004">
      <c r="A16" s="6">
        <v>2022</v>
      </c>
      <c r="B16" t="s">
        <v>10</v>
      </c>
      <c r="C16" t="s">
        <v>9</v>
      </c>
      <c r="D16" t="s">
        <v>11</v>
      </c>
      <c r="E16" t="s">
        <v>13</v>
      </c>
      <c r="F16" s="11">
        <v>2022</v>
      </c>
      <c r="G16" s="8" t="s">
        <v>10</v>
      </c>
      <c r="H16" s="8" t="s">
        <v>9</v>
      </c>
      <c r="I16" s="8" t="s">
        <v>11</v>
      </c>
      <c r="J16" s="8" t="s">
        <v>13</v>
      </c>
    </row>
    <row r="17" spans="1:17" x14ac:dyDescent="0.55000000000000004">
      <c r="A17" s="7">
        <v>1</v>
      </c>
      <c r="B17" s="9">
        <v>139406</v>
      </c>
      <c r="C17" s="9">
        <v>15786</v>
      </c>
      <c r="D17" s="9">
        <v>5544</v>
      </c>
      <c r="E17" s="10">
        <v>118076</v>
      </c>
      <c r="F17" s="12">
        <v>1</v>
      </c>
      <c r="G17" s="9">
        <v>139406</v>
      </c>
      <c r="H17" s="13">
        <f>C17/G17</f>
        <v>0.11323759379079811</v>
      </c>
      <c r="I17" s="13">
        <f>D17/G17</f>
        <v>3.9768733053096708E-2</v>
      </c>
      <c r="J17" s="13">
        <f>E17/G17</f>
        <v>0.84699367315610519</v>
      </c>
    </row>
    <row r="18" spans="1:17" x14ac:dyDescent="0.55000000000000004">
      <c r="A18" s="7">
        <v>2</v>
      </c>
      <c r="B18" s="9">
        <v>103184</v>
      </c>
      <c r="C18" s="9">
        <v>28876</v>
      </c>
      <c r="D18" s="9">
        <v>3014</v>
      </c>
      <c r="E18" s="10">
        <v>71294</v>
      </c>
      <c r="F18" s="12">
        <v>2</v>
      </c>
      <c r="G18" s="9">
        <v>103184</v>
      </c>
      <c r="H18" s="13">
        <f t="shared" ref="H18:H21" si="5">C18/G18</f>
        <v>0.27984958908357888</v>
      </c>
      <c r="I18" s="13">
        <f t="shared" ref="I18:I21" si="6">D18/G18</f>
        <v>2.9209955031787874E-2</v>
      </c>
      <c r="J18" s="13">
        <f t="shared" ref="J18:J21" si="7">E18/G18</f>
        <v>0.69094045588463326</v>
      </c>
    </row>
    <row r="19" spans="1:17" x14ac:dyDescent="0.55000000000000004">
      <c r="A19" s="7">
        <v>3</v>
      </c>
      <c r="B19" s="9">
        <v>198755</v>
      </c>
      <c r="C19" s="9">
        <v>19436</v>
      </c>
      <c r="D19" s="9">
        <v>6003</v>
      </c>
      <c r="E19" s="10">
        <v>173316</v>
      </c>
      <c r="F19" s="12">
        <v>3</v>
      </c>
      <c r="G19" s="9">
        <v>198755</v>
      </c>
      <c r="H19" s="13">
        <f t="shared" si="5"/>
        <v>9.7788734874594344E-2</v>
      </c>
      <c r="I19" s="13">
        <f t="shared" si="6"/>
        <v>3.0203013760660109E-2</v>
      </c>
      <c r="J19" s="13">
        <f t="shared" si="7"/>
        <v>0.87200825136474558</v>
      </c>
    </row>
    <row r="20" spans="1:17" x14ac:dyDescent="0.55000000000000004">
      <c r="A20" s="7">
        <v>4</v>
      </c>
      <c r="B20" s="9">
        <v>124590</v>
      </c>
      <c r="C20" s="9">
        <v>16531</v>
      </c>
      <c r="D20" s="9">
        <v>8099</v>
      </c>
      <c r="E20" s="10">
        <v>99960</v>
      </c>
      <c r="F20" s="12">
        <v>4</v>
      </c>
      <c r="G20" s="9">
        <v>124590</v>
      </c>
      <c r="H20" s="13">
        <f t="shared" si="5"/>
        <v>0.13268320089894856</v>
      </c>
      <c r="I20" s="13">
        <f t="shared" si="6"/>
        <v>6.5005217112127783E-2</v>
      </c>
      <c r="J20" s="13">
        <f t="shared" si="7"/>
        <v>0.80231158198892372</v>
      </c>
    </row>
    <row r="21" spans="1:17" x14ac:dyDescent="0.55000000000000004">
      <c r="B21" s="4">
        <f>SUM(B17:B20)</f>
        <v>565935</v>
      </c>
      <c r="C21" s="4">
        <f>SUM(C17:C20)</f>
        <v>80629</v>
      </c>
      <c r="D21" s="4">
        <f>SUM(D17:D20)</f>
        <v>22660</v>
      </c>
      <c r="E21" s="4">
        <f>SUM(E17:E20)</f>
        <v>462646</v>
      </c>
      <c r="F21" s="8"/>
      <c r="G21" s="9">
        <f>SUM(G17:G20)</f>
        <v>565935</v>
      </c>
      <c r="H21" s="13">
        <f t="shared" si="5"/>
        <v>0.14247042504881302</v>
      </c>
      <c r="I21" s="13">
        <f t="shared" si="6"/>
        <v>4.0039933914672178E-2</v>
      </c>
      <c r="J21" s="13">
        <f t="shared" si="7"/>
        <v>0.81748964103651478</v>
      </c>
      <c r="L21">
        <v>0.18</v>
      </c>
      <c r="M21" s="14">
        <f>J21-L21</f>
        <v>0.63748964103651473</v>
      </c>
      <c r="N21">
        <v>100</v>
      </c>
      <c r="O21">
        <f>M21/N21</f>
        <v>6.3748964103651469E-3</v>
      </c>
      <c r="P21">
        <v>0.4</v>
      </c>
      <c r="Q21" s="15">
        <f>P21*M21</f>
        <v>0.25499585641460593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"/>
  <sheetViews>
    <sheetView workbookViewId="0">
      <selection activeCell="D23" sqref="D23"/>
    </sheetView>
  </sheetViews>
  <sheetFormatPr defaultRowHeight="14.4" x14ac:dyDescent="0.55000000000000004"/>
  <cols>
    <col min="1" max="1" width="11" bestFit="1" customWidth="1"/>
    <col min="2" max="2" width="7.578125" bestFit="1" customWidth="1"/>
    <col min="3" max="4" width="6.578125" bestFit="1" customWidth="1"/>
    <col min="5" max="5" width="12.26171875" bestFit="1" customWidth="1"/>
    <col min="6" max="6" width="4.578125" bestFit="1" customWidth="1"/>
    <col min="7" max="7" width="8.15625" bestFit="1" customWidth="1"/>
    <col min="8" max="8" width="12.26171875" bestFit="1" customWidth="1"/>
    <col min="9" max="9" width="4.578125" bestFit="1" customWidth="1"/>
    <col min="10" max="10" width="8.15625" bestFit="1" customWidth="1"/>
    <col min="11" max="11" width="12.26171875" bestFit="1" customWidth="1"/>
    <col min="12" max="12" width="6.578125" bestFit="1" customWidth="1"/>
    <col min="13" max="13" width="8.15625" bestFit="1" customWidth="1"/>
    <col min="14" max="14" width="12.26171875" bestFit="1" customWidth="1"/>
    <col min="15" max="15" width="4.578125" bestFit="1" customWidth="1"/>
    <col min="16" max="16" width="3.578125" bestFit="1" customWidth="1"/>
    <col min="17" max="17" width="12.26171875" bestFit="1" customWidth="1"/>
    <col min="19" max="19" width="8.15625" bestFit="1" customWidth="1"/>
    <col min="21" max="21" width="7.578125" bestFit="1" customWidth="1"/>
    <col min="22" max="22" width="6.578125" bestFit="1" customWidth="1"/>
    <col min="23" max="23" width="12.26171875" bestFit="1" customWidth="1"/>
    <col min="24" max="24" width="4.578125" bestFit="1" customWidth="1"/>
    <col min="25" max="25" width="3.578125" bestFit="1" customWidth="1"/>
    <col min="26" max="26" width="12.26171875" bestFit="1" customWidth="1"/>
    <col min="28" max="28" width="8.15625" bestFit="1" customWidth="1"/>
    <col min="29" max="29" width="7" bestFit="1" customWidth="1"/>
    <col min="30" max="31" width="6" bestFit="1" customWidth="1"/>
    <col min="32" max="32" width="12.26171875" bestFit="1" customWidth="1"/>
    <col min="33" max="33" width="4.578125" bestFit="1" customWidth="1"/>
    <col min="34" max="34" width="3.578125" bestFit="1" customWidth="1"/>
    <col min="35" max="35" width="12.26171875" bestFit="1" customWidth="1"/>
    <col min="37" max="37" width="8.68359375" customWidth="1"/>
    <col min="38" max="40" width="12.68359375" customWidth="1"/>
  </cols>
  <sheetData>
    <row r="1" spans="1:40" x14ac:dyDescent="0.55000000000000004">
      <c r="A1" s="17" t="s">
        <v>21</v>
      </c>
      <c r="B1" s="17" t="s">
        <v>10</v>
      </c>
      <c r="C1" s="17" t="s">
        <v>9</v>
      </c>
      <c r="D1" s="17" t="s">
        <v>11</v>
      </c>
      <c r="E1" s="19" t="s">
        <v>17</v>
      </c>
      <c r="F1" s="17" t="s">
        <v>9</v>
      </c>
      <c r="G1" s="17" t="s">
        <v>11</v>
      </c>
      <c r="H1" s="19" t="s">
        <v>17</v>
      </c>
      <c r="J1" s="17">
        <v>2014</v>
      </c>
      <c r="K1" s="17" t="s">
        <v>10</v>
      </c>
      <c r="L1" s="17" t="s">
        <v>9</v>
      </c>
      <c r="M1" s="17" t="s">
        <v>11</v>
      </c>
      <c r="N1" s="19" t="s">
        <v>17</v>
      </c>
      <c r="O1" s="17" t="s">
        <v>9</v>
      </c>
      <c r="P1" s="17" t="s">
        <v>11</v>
      </c>
      <c r="Q1" s="19" t="s">
        <v>17</v>
      </c>
      <c r="S1" s="16">
        <v>2018</v>
      </c>
      <c r="T1" s="18" t="s">
        <v>10</v>
      </c>
      <c r="U1" s="17" t="s">
        <v>9</v>
      </c>
      <c r="V1" s="17" t="s">
        <v>11</v>
      </c>
      <c r="W1" s="19" t="s">
        <v>17</v>
      </c>
      <c r="X1" s="17" t="s">
        <v>9</v>
      </c>
      <c r="Y1" s="17" t="s">
        <v>11</v>
      </c>
      <c r="Z1" s="19" t="s">
        <v>17</v>
      </c>
      <c r="AB1">
        <v>2022</v>
      </c>
      <c r="AC1" s="18" t="s">
        <v>10</v>
      </c>
      <c r="AD1" s="17" t="s">
        <v>9</v>
      </c>
      <c r="AE1" s="17" t="s">
        <v>11</v>
      </c>
      <c r="AF1" s="19" t="s">
        <v>17</v>
      </c>
      <c r="AG1" s="17" t="s">
        <v>9</v>
      </c>
      <c r="AH1" s="17" t="s">
        <v>11</v>
      </c>
      <c r="AI1" s="19" t="s">
        <v>17</v>
      </c>
    </row>
    <row r="2" spans="1:40" ht="28.8" x14ac:dyDescent="0.55000000000000004">
      <c r="A2" s="20" t="s">
        <v>18</v>
      </c>
      <c r="B2" s="21">
        <v>349434</v>
      </c>
      <c r="C2" s="21">
        <v>56121</v>
      </c>
      <c r="D2" s="21">
        <v>9347</v>
      </c>
      <c r="E2" s="4">
        <v>283966</v>
      </c>
      <c r="F2" s="5">
        <v>0.16060543621971532</v>
      </c>
      <c r="G2" s="5">
        <v>2.6748971193415638E-2</v>
      </c>
      <c r="H2" s="5">
        <v>0.81264559258686908</v>
      </c>
      <c r="J2" s="20" t="s">
        <v>18</v>
      </c>
      <c r="K2" s="21">
        <v>308018</v>
      </c>
      <c r="L2" s="21">
        <v>46625</v>
      </c>
      <c r="M2" s="21">
        <v>8986</v>
      </c>
      <c r="N2" s="4">
        <v>252407</v>
      </c>
      <c r="O2" s="5">
        <v>0.15137102377133804</v>
      </c>
      <c r="P2" s="5">
        <v>2.9173619723522653E-2</v>
      </c>
      <c r="Q2" s="5">
        <v>0.81945535650513934</v>
      </c>
      <c r="S2" s="20" t="s">
        <v>18</v>
      </c>
      <c r="T2" s="22">
        <v>353809</v>
      </c>
      <c r="U2" s="21">
        <v>90282</v>
      </c>
      <c r="V2" s="21">
        <v>15247</v>
      </c>
      <c r="W2" s="4">
        <v>248280</v>
      </c>
      <c r="X2" s="5">
        <v>0.25517157562413617</v>
      </c>
      <c r="Y2" s="5">
        <v>4.3093872682718644E-2</v>
      </c>
      <c r="Z2" s="5">
        <v>0.70173455169314514</v>
      </c>
      <c r="AB2" s="20" t="s">
        <v>18</v>
      </c>
    </row>
    <row r="3" spans="1:40" x14ac:dyDescent="0.55000000000000004">
      <c r="A3" s="20" t="s">
        <v>19</v>
      </c>
      <c r="B3" s="21">
        <v>53048</v>
      </c>
      <c r="C3" s="21">
        <v>2882</v>
      </c>
      <c r="D3" s="21">
        <v>822</v>
      </c>
      <c r="E3" s="4">
        <v>49344</v>
      </c>
      <c r="F3" s="5">
        <v>5.4328155632634594E-2</v>
      </c>
      <c r="G3" s="5">
        <v>1.5495400392097724E-2</v>
      </c>
      <c r="H3" s="5">
        <v>0.93017644397526766</v>
      </c>
      <c r="J3" s="20" t="s">
        <v>19</v>
      </c>
      <c r="K3" s="21">
        <v>70960</v>
      </c>
      <c r="L3" s="21">
        <v>5747</v>
      </c>
      <c r="M3" s="21">
        <v>1583</v>
      </c>
      <c r="N3" s="4">
        <v>63630</v>
      </c>
      <c r="O3" s="5">
        <v>8.098928974069898E-2</v>
      </c>
      <c r="P3" s="5">
        <v>2.2308342728297632E-2</v>
      </c>
      <c r="Q3" s="5">
        <v>0.89670236753100341</v>
      </c>
      <c r="S3" s="20" t="s">
        <v>19</v>
      </c>
      <c r="T3" s="22">
        <v>98680</v>
      </c>
      <c r="U3" s="21">
        <v>9541</v>
      </c>
      <c r="V3" s="21">
        <v>3811</v>
      </c>
      <c r="W3" s="4">
        <v>85328</v>
      </c>
      <c r="X3" s="5">
        <v>9.6686258613700851E-2</v>
      </c>
      <c r="Y3" s="5">
        <v>3.8619781110660723E-2</v>
      </c>
      <c r="Z3" s="5">
        <v>0.86469396027563838</v>
      </c>
      <c r="AB3" s="20" t="s">
        <v>19</v>
      </c>
      <c r="AC3">
        <v>55256</v>
      </c>
      <c r="AD3">
        <v>4686</v>
      </c>
      <c r="AE3">
        <v>1517</v>
      </c>
      <c r="AF3">
        <v>49053</v>
      </c>
      <c r="AG3" s="5">
        <v>8.4805270015925874E-2</v>
      </c>
      <c r="AH3" s="5">
        <v>2.7454032141305922E-2</v>
      </c>
      <c r="AI3" s="5">
        <v>0.88774069784276821</v>
      </c>
    </row>
    <row r="4" spans="1:40" x14ac:dyDescent="0.55000000000000004">
      <c r="A4" s="20" t="s">
        <v>20</v>
      </c>
      <c r="B4" s="21">
        <v>391348</v>
      </c>
      <c r="C4" s="21">
        <v>35490</v>
      </c>
      <c r="D4" s="21">
        <v>11559</v>
      </c>
      <c r="E4" s="4">
        <v>344299</v>
      </c>
      <c r="F4" s="5">
        <v>9.0686550078191278E-2</v>
      </c>
      <c r="G4" s="5">
        <v>2.9536371720310314E-2</v>
      </c>
      <c r="H4" s="5">
        <v>0.87977707820149842</v>
      </c>
      <c r="J4" s="20" t="s">
        <v>20</v>
      </c>
      <c r="K4" s="21">
        <v>306726</v>
      </c>
      <c r="L4" s="21">
        <v>28048</v>
      </c>
      <c r="M4" s="21">
        <v>9369</v>
      </c>
      <c r="N4" s="4">
        <v>269309</v>
      </c>
      <c r="O4" s="5">
        <v>9.1443177298305325E-2</v>
      </c>
      <c r="P4" s="5">
        <v>3.0545177128772912E-2</v>
      </c>
      <c r="Q4" s="5">
        <v>0.87801164557292177</v>
      </c>
      <c r="S4" s="20" t="s">
        <v>20</v>
      </c>
      <c r="T4" s="22">
        <v>766347</v>
      </c>
      <c r="U4" s="21">
        <v>133002</v>
      </c>
      <c r="V4" s="21">
        <v>28831</v>
      </c>
      <c r="W4" s="4">
        <v>604514</v>
      </c>
      <c r="X4" s="5">
        <v>0.17355323371788497</v>
      </c>
      <c r="Y4" s="5">
        <v>3.7621338636414051E-2</v>
      </c>
      <c r="Z4" s="5">
        <v>0.78882542764570096</v>
      </c>
      <c r="AB4" s="20" t="s">
        <v>20</v>
      </c>
      <c r="AC4">
        <v>588372</v>
      </c>
      <c r="AD4">
        <v>89085</v>
      </c>
      <c r="AE4">
        <v>24498</v>
      </c>
      <c r="AF4">
        <v>474789</v>
      </c>
      <c r="AG4" s="5">
        <v>0.15140931247578063</v>
      </c>
      <c r="AH4" s="5">
        <v>4.1636923578960247E-2</v>
      </c>
      <c r="AI4" s="5">
        <v>0.80695376394525908</v>
      </c>
    </row>
    <row r="5" spans="1:40" x14ac:dyDescent="0.55000000000000004">
      <c r="A5" s="23" t="s">
        <v>22</v>
      </c>
      <c r="B5" s="4">
        <v>793830</v>
      </c>
      <c r="C5" s="4">
        <v>94493</v>
      </c>
      <c r="D5" s="4">
        <v>21728</v>
      </c>
      <c r="E5" s="4">
        <v>677609</v>
      </c>
      <c r="F5" s="5">
        <v>0.11903430205459607</v>
      </c>
      <c r="G5" s="5">
        <v>2.7371099605709031E-2</v>
      </c>
      <c r="H5" s="5">
        <v>0.85359459833969487</v>
      </c>
      <c r="J5" s="23" t="s">
        <v>22</v>
      </c>
      <c r="K5" s="4">
        <v>685704</v>
      </c>
      <c r="L5" s="4">
        <v>80420</v>
      </c>
      <c r="M5" s="4">
        <v>19938</v>
      </c>
      <c r="N5" s="4">
        <v>585346</v>
      </c>
      <c r="O5" s="5">
        <v>0.11728092588055487</v>
      </c>
      <c r="P5" s="5">
        <v>2.9076686150292255E-2</v>
      </c>
      <c r="Q5" s="5">
        <v>0.85364238796915282</v>
      </c>
      <c r="S5" s="23" t="s">
        <v>22</v>
      </c>
      <c r="T5" s="4">
        <v>1218836</v>
      </c>
      <c r="U5" s="4">
        <v>232825</v>
      </c>
      <c r="V5" s="4">
        <v>47889</v>
      </c>
      <c r="W5" s="4">
        <v>938122</v>
      </c>
      <c r="X5" s="5">
        <v>0.19102241811039386</v>
      </c>
      <c r="Y5" s="5">
        <v>3.9290765943900574E-2</v>
      </c>
      <c r="Z5" s="5">
        <v>0.76968681594570554</v>
      </c>
      <c r="AB5" s="23" t="s">
        <v>22</v>
      </c>
      <c r="AC5">
        <v>643628</v>
      </c>
      <c r="AD5">
        <v>93771</v>
      </c>
      <c r="AE5">
        <v>26015</v>
      </c>
      <c r="AF5">
        <v>523842</v>
      </c>
      <c r="AG5" s="5">
        <v>0.1456912999434456</v>
      </c>
      <c r="AH5" s="5">
        <v>4.0419310533413709E-2</v>
      </c>
      <c r="AI5" s="5">
        <v>0.81388938952314072</v>
      </c>
    </row>
    <row r="7" spans="1:40" ht="43.2" x14ac:dyDescent="0.55000000000000004">
      <c r="A7" s="17" t="s">
        <v>21</v>
      </c>
      <c r="B7" s="17" t="s">
        <v>10</v>
      </c>
      <c r="C7" s="17" t="s">
        <v>9</v>
      </c>
      <c r="D7" s="17" t="s">
        <v>11</v>
      </c>
      <c r="E7" s="19" t="s">
        <v>17</v>
      </c>
      <c r="G7" s="17">
        <v>2014</v>
      </c>
      <c r="H7" s="17" t="s">
        <v>10</v>
      </c>
      <c r="I7" s="17" t="s">
        <v>9</v>
      </c>
      <c r="J7" s="17" t="s">
        <v>11</v>
      </c>
      <c r="K7" s="19" t="s">
        <v>17</v>
      </c>
      <c r="M7" s="16">
        <v>2018</v>
      </c>
      <c r="N7" s="18" t="s">
        <v>10</v>
      </c>
      <c r="O7" s="17" t="s">
        <v>9</v>
      </c>
      <c r="P7" s="17" t="s">
        <v>11</v>
      </c>
      <c r="Q7" s="19" t="s">
        <v>17</v>
      </c>
      <c r="S7">
        <v>2022</v>
      </c>
      <c r="T7" s="18" t="s">
        <v>10</v>
      </c>
      <c r="U7" s="17" t="s">
        <v>9</v>
      </c>
      <c r="V7" s="17" t="s">
        <v>11</v>
      </c>
      <c r="W7" s="19" t="s">
        <v>17</v>
      </c>
      <c r="X7" s="17" t="s">
        <v>9</v>
      </c>
      <c r="Y7" s="17" t="s">
        <v>11</v>
      </c>
      <c r="Z7" s="19" t="s">
        <v>17</v>
      </c>
      <c r="AK7" s="27" t="s">
        <v>28</v>
      </c>
      <c r="AL7" s="26" t="s">
        <v>23</v>
      </c>
      <c r="AM7" s="26" t="s">
        <v>24</v>
      </c>
      <c r="AN7" s="26" t="s">
        <v>27</v>
      </c>
    </row>
    <row r="8" spans="1:40" ht="28.8" x14ac:dyDescent="0.55000000000000004">
      <c r="A8" s="20" t="s">
        <v>18</v>
      </c>
      <c r="B8" s="21">
        <v>349434</v>
      </c>
      <c r="C8" s="5">
        <v>0.16060543621971532</v>
      </c>
      <c r="D8" s="5">
        <v>2.6748971193415638E-2</v>
      </c>
      <c r="E8" s="5">
        <v>0.81264559258686908</v>
      </c>
      <c r="G8" s="20" t="s">
        <v>18</v>
      </c>
      <c r="H8" s="21">
        <v>308018</v>
      </c>
      <c r="I8" s="5">
        <v>0.15137102377133804</v>
      </c>
      <c r="J8" s="5">
        <v>2.9173619723522653E-2</v>
      </c>
      <c r="K8" s="5">
        <v>0.81945535650513934</v>
      </c>
      <c r="M8" s="20" t="s">
        <v>18</v>
      </c>
      <c r="N8" s="22">
        <v>353809</v>
      </c>
      <c r="O8" s="5">
        <v>0.25517157562413617</v>
      </c>
      <c r="P8" s="5">
        <v>4.3093872682718644E-2</v>
      </c>
      <c r="Q8" s="5">
        <v>0.70173455169314514</v>
      </c>
      <c r="S8" s="20" t="s">
        <v>18</v>
      </c>
      <c r="AK8" s="28">
        <v>2010</v>
      </c>
      <c r="AL8" s="13">
        <v>0.11903430205459607</v>
      </c>
      <c r="AM8" s="13">
        <v>2.7371099605709031E-2</v>
      </c>
      <c r="AN8" s="13">
        <v>0.85359459833969487</v>
      </c>
    </row>
    <row r="9" spans="1:40" x14ac:dyDescent="0.55000000000000004">
      <c r="A9" s="20" t="s">
        <v>19</v>
      </c>
      <c r="B9" s="21">
        <v>53048</v>
      </c>
      <c r="C9" s="5">
        <v>5.4328155632634594E-2</v>
      </c>
      <c r="D9" s="5">
        <v>1.5495400392097724E-2</v>
      </c>
      <c r="E9" s="5">
        <v>0.93017644397526766</v>
      </c>
      <c r="G9" s="20" t="s">
        <v>19</v>
      </c>
      <c r="H9" s="21">
        <v>70960</v>
      </c>
      <c r="I9" s="5">
        <v>8.098928974069898E-2</v>
      </c>
      <c r="J9" s="5">
        <v>2.2308342728297632E-2</v>
      </c>
      <c r="K9" s="5">
        <v>0.89670236753100341</v>
      </c>
      <c r="M9" s="20" t="s">
        <v>19</v>
      </c>
      <c r="N9" s="22">
        <v>98680</v>
      </c>
      <c r="O9" s="5">
        <v>9.6686258613700851E-2</v>
      </c>
      <c r="P9" s="5">
        <v>3.8619781110660723E-2</v>
      </c>
      <c r="Q9" s="5">
        <v>0.86469396027563838</v>
      </c>
      <c r="S9" s="20" t="s">
        <v>19</v>
      </c>
      <c r="T9">
        <v>55256</v>
      </c>
      <c r="U9">
        <v>4686</v>
      </c>
      <c r="V9">
        <v>1517</v>
      </c>
      <c r="W9">
        <v>49053</v>
      </c>
      <c r="X9" s="5">
        <v>8.4805270015925874E-2</v>
      </c>
      <c r="Y9" s="5">
        <v>2.7454032141305922E-2</v>
      </c>
      <c r="Z9" s="5">
        <v>0.88774069784276821</v>
      </c>
      <c r="AK9" s="28">
        <v>2014</v>
      </c>
      <c r="AL9" s="13">
        <v>0.11728092588055487</v>
      </c>
      <c r="AM9" s="13">
        <v>2.9076686150292255E-2</v>
      </c>
      <c r="AN9" s="13">
        <v>0.85364238796915282</v>
      </c>
    </row>
    <row r="10" spans="1:40" x14ac:dyDescent="0.55000000000000004">
      <c r="A10" s="20" t="s">
        <v>20</v>
      </c>
      <c r="B10" s="21">
        <v>391348</v>
      </c>
      <c r="C10" s="5">
        <v>9.0686550078191278E-2</v>
      </c>
      <c r="D10" s="5">
        <v>2.9536371720310314E-2</v>
      </c>
      <c r="E10" s="5">
        <v>0.87977707820149842</v>
      </c>
      <c r="G10" s="20" t="s">
        <v>20</v>
      </c>
      <c r="H10" s="21">
        <v>306726</v>
      </c>
      <c r="I10" s="5">
        <v>9.1443177298305325E-2</v>
      </c>
      <c r="J10" s="5">
        <v>3.0545177128772912E-2</v>
      </c>
      <c r="K10" s="5">
        <v>0.87801164557292177</v>
      </c>
      <c r="M10" s="20" t="s">
        <v>20</v>
      </c>
      <c r="N10" s="22">
        <v>766347</v>
      </c>
      <c r="O10" s="5">
        <v>0.17355323371788497</v>
      </c>
      <c r="P10" s="5">
        <v>3.7621338636414051E-2</v>
      </c>
      <c r="Q10" s="5">
        <v>0.78882542764570096</v>
      </c>
      <c r="S10" s="20" t="s">
        <v>20</v>
      </c>
      <c r="T10">
        <v>588372</v>
      </c>
      <c r="U10">
        <v>89085</v>
      </c>
      <c r="V10">
        <v>24498</v>
      </c>
      <c r="W10">
        <v>474789</v>
      </c>
      <c r="X10" s="5">
        <v>0.15140931247578063</v>
      </c>
      <c r="Y10" s="5">
        <v>4.1636923578960247E-2</v>
      </c>
      <c r="Z10" s="5">
        <v>0.80695376394525908</v>
      </c>
      <c r="AK10" s="29">
        <v>2018</v>
      </c>
      <c r="AL10" s="13">
        <v>0.19102241811039386</v>
      </c>
      <c r="AM10" s="13">
        <v>3.9290765943900574E-2</v>
      </c>
      <c r="AN10" s="13">
        <v>0.76968681594570554</v>
      </c>
    </row>
    <row r="11" spans="1:40" x14ac:dyDescent="0.55000000000000004">
      <c r="A11" s="23" t="s">
        <v>22</v>
      </c>
      <c r="B11" s="4">
        <v>793830</v>
      </c>
      <c r="C11" s="5">
        <v>0.11903430205459607</v>
      </c>
      <c r="D11" s="5">
        <v>2.7371099605709031E-2</v>
      </c>
      <c r="E11" s="5">
        <v>0.85359459833969487</v>
      </c>
      <c r="G11" s="23" t="s">
        <v>22</v>
      </c>
      <c r="H11" s="4">
        <v>685704</v>
      </c>
      <c r="I11" s="5">
        <v>0.11728092588055487</v>
      </c>
      <c r="J11" s="5">
        <v>2.9076686150292255E-2</v>
      </c>
      <c r="K11" s="5">
        <v>0.85364238796915282</v>
      </c>
      <c r="M11" s="23" t="s">
        <v>22</v>
      </c>
      <c r="N11" s="4">
        <v>1218836</v>
      </c>
      <c r="O11" s="5">
        <v>0.19102241811039386</v>
      </c>
      <c r="P11" s="5">
        <v>3.9290765943900574E-2</v>
      </c>
      <c r="Q11" s="5">
        <v>0.76968681594570554</v>
      </c>
      <c r="S11" s="23" t="s">
        <v>22</v>
      </c>
      <c r="T11">
        <v>643628</v>
      </c>
      <c r="U11">
        <v>93771</v>
      </c>
      <c r="V11">
        <v>26015</v>
      </c>
      <c r="W11">
        <v>523842</v>
      </c>
      <c r="X11" s="5">
        <v>0.1456912999434456</v>
      </c>
      <c r="Y11" s="5">
        <v>4.0419310533413709E-2</v>
      </c>
      <c r="Z11" s="5">
        <v>0.81388938952314072</v>
      </c>
      <c r="AK11" s="29" t="s">
        <v>26</v>
      </c>
      <c r="AL11" s="13">
        <v>0.1456912999434456</v>
      </c>
      <c r="AM11" s="13">
        <v>4.0419310533413709E-2</v>
      </c>
      <c r="AN11" s="13">
        <v>0.81388938952314072</v>
      </c>
    </row>
    <row r="14" spans="1:40" x14ac:dyDescent="0.55000000000000004">
      <c r="A14" s="8"/>
      <c r="B14" s="24" t="s">
        <v>23</v>
      </c>
      <c r="C14" s="24" t="s">
        <v>24</v>
      </c>
      <c r="D14" s="24" t="s">
        <v>25</v>
      </c>
    </row>
    <row r="15" spans="1:40" x14ac:dyDescent="0.55000000000000004">
      <c r="A15" s="25">
        <v>2010</v>
      </c>
      <c r="B15" s="13">
        <v>0.11903430205459607</v>
      </c>
      <c r="C15" s="13">
        <v>2.7371099605709031E-2</v>
      </c>
      <c r="D15" s="13">
        <v>0.85359459833969487</v>
      </c>
    </row>
    <row r="16" spans="1:40" x14ac:dyDescent="0.55000000000000004">
      <c r="A16" s="25">
        <v>2014</v>
      </c>
      <c r="B16" s="13">
        <v>0.11728092588055487</v>
      </c>
      <c r="C16" s="13">
        <v>2.9076686150292255E-2</v>
      </c>
      <c r="D16" s="13">
        <v>0.85364238796915282</v>
      </c>
    </row>
    <row r="17" spans="1:4" x14ac:dyDescent="0.55000000000000004">
      <c r="A17" s="8">
        <v>2018</v>
      </c>
      <c r="B17" s="13">
        <v>0.19102241811039386</v>
      </c>
      <c r="C17" s="13">
        <v>3.9290765943900574E-2</v>
      </c>
      <c r="D17" s="13">
        <v>0.76968681594570554</v>
      </c>
    </row>
    <row r="18" spans="1:4" x14ac:dyDescent="0.55000000000000004">
      <c r="A18" s="8">
        <v>2022</v>
      </c>
      <c r="B18" s="13">
        <v>0.1456912999434456</v>
      </c>
      <c r="C18" s="13">
        <v>4.0419310533413709E-2</v>
      </c>
      <c r="D18" s="13">
        <v>0.81388938952314072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D10"/>
  <sheetViews>
    <sheetView workbookViewId="0">
      <selection activeCell="A14" sqref="A14"/>
    </sheetView>
  </sheetViews>
  <sheetFormatPr defaultRowHeight="14.4" x14ac:dyDescent="0.55000000000000004"/>
  <cols>
    <col min="1" max="1" width="20.68359375" customWidth="1"/>
    <col min="2" max="4" width="15.68359375" customWidth="1"/>
  </cols>
  <sheetData>
    <row r="5" spans="1:4" ht="18.3" x14ac:dyDescent="0.7">
      <c r="A5" s="43" t="s">
        <v>30</v>
      </c>
      <c r="B5" s="43"/>
      <c r="C5" s="43"/>
      <c r="D5" s="43"/>
    </row>
    <row r="6" spans="1:4" ht="46.8" x14ac:dyDescent="0.6">
      <c r="A6" s="30"/>
      <c r="B6" s="35" t="s">
        <v>31</v>
      </c>
      <c r="C6" s="35" t="s">
        <v>29</v>
      </c>
      <c r="D6" s="35" t="s">
        <v>24</v>
      </c>
    </row>
    <row r="7" spans="1:4" ht="15.6" x14ac:dyDescent="0.6">
      <c r="A7" s="31">
        <v>2010</v>
      </c>
      <c r="B7" s="32">
        <v>0.85359459833969487</v>
      </c>
      <c r="C7" s="32">
        <v>0.11903430205459607</v>
      </c>
      <c r="D7" s="32">
        <v>2.7371099605709031E-2</v>
      </c>
    </row>
    <row r="8" spans="1:4" ht="15.6" x14ac:dyDescent="0.6">
      <c r="A8" s="31">
        <v>2014</v>
      </c>
      <c r="B8" s="32">
        <v>0.85364238796915282</v>
      </c>
      <c r="C8" s="32">
        <v>0.11728092588055487</v>
      </c>
      <c r="D8" s="32">
        <v>2.9076686150292255E-2</v>
      </c>
    </row>
    <row r="9" spans="1:4" ht="15.6" x14ac:dyDescent="0.6">
      <c r="A9" s="33">
        <v>2018</v>
      </c>
      <c r="B9" s="32">
        <v>0.76968681594570554</v>
      </c>
      <c r="C9" s="32">
        <v>0.19102241811039386</v>
      </c>
      <c r="D9" s="32">
        <v>3.9290765943900574E-2</v>
      </c>
    </row>
    <row r="10" spans="1:4" ht="15.6" x14ac:dyDescent="0.6">
      <c r="A10" s="33" t="s">
        <v>26</v>
      </c>
      <c r="B10" s="34">
        <v>0.81388938952314072</v>
      </c>
      <c r="C10" s="34">
        <v>0.1456912999434456</v>
      </c>
      <c r="D10" s="34">
        <v>4.0419310533413709E-2</v>
      </c>
    </row>
  </sheetData>
  <mergeCells count="1"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08AC-6E67-4DCA-9867-439C37EC1C06}">
  <dimension ref="A1:N19"/>
  <sheetViews>
    <sheetView workbookViewId="0">
      <selection activeCell="B20" sqref="B20"/>
    </sheetView>
  </sheetViews>
  <sheetFormatPr defaultRowHeight="14.4" x14ac:dyDescent="0.55000000000000004"/>
  <sheetData>
    <row r="1" spans="1:14" ht="46.2" customHeight="1" x14ac:dyDescent="0.85">
      <c r="A1" s="44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4" ht="31.2" x14ac:dyDescent="0.6">
      <c r="A2" s="36" t="s">
        <v>28</v>
      </c>
      <c r="B2" s="36" t="s">
        <v>33</v>
      </c>
      <c r="C2" s="36" t="s">
        <v>34</v>
      </c>
      <c r="D2" s="36" t="s">
        <v>35</v>
      </c>
      <c r="E2" s="36" t="s">
        <v>36</v>
      </c>
      <c r="F2" s="36" t="s">
        <v>37</v>
      </c>
      <c r="G2" s="36" t="s">
        <v>38</v>
      </c>
      <c r="H2" s="36" t="s">
        <v>39</v>
      </c>
      <c r="I2" s="36" t="s">
        <v>40</v>
      </c>
      <c r="J2" s="36" t="s">
        <v>41</v>
      </c>
      <c r="K2" s="36" t="s">
        <v>42</v>
      </c>
      <c r="L2" s="36" t="s">
        <v>43</v>
      </c>
      <c r="M2" s="36" t="s">
        <v>44</v>
      </c>
    </row>
    <row r="3" spans="1:14" ht="15.6" x14ac:dyDescent="0.6">
      <c r="A3" s="36">
        <v>2006</v>
      </c>
      <c r="B3" s="37">
        <v>8545</v>
      </c>
      <c r="C3" s="37">
        <v>9722</v>
      </c>
      <c r="D3" s="37">
        <v>9312</v>
      </c>
      <c r="E3" s="37">
        <v>7491</v>
      </c>
      <c r="F3" s="37">
        <v>11648</v>
      </c>
      <c r="G3" s="37">
        <v>14596</v>
      </c>
      <c r="H3" s="37">
        <v>6127</v>
      </c>
      <c r="I3" s="37">
        <v>15521</v>
      </c>
      <c r="J3" s="37">
        <v>15988</v>
      </c>
      <c r="K3" s="37">
        <v>16665</v>
      </c>
      <c r="L3" s="37">
        <v>21366</v>
      </c>
      <c r="M3" s="37">
        <v>34394</v>
      </c>
      <c r="N3" s="4">
        <f t="shared" ref="N3:N8" si="0">SUM(B3:M3)</f>
        <v>171375</v>
      </c>
    </row>
    <row r="4" spans="1:14" ht="15.6" x14ac:dyDescent="0.6">
      <c r="A4" s="36">
        <v>2008</v>
      </c>
      <c r="B4" s="37">
        <v>39201</v>
      </c>
      <c r="C4" s="37">
        <v>43411</v>
      </c>
      <c r="D4" s="37">
        <v>43782</v>
      </c>
      <c r="E4" s="37">
        <v>44235</v>
      </c>
      <c r="F4" s="37">
        <v>49417</v>
      </c>
      <c r="G4" s="37">
        <v>64722</v>
      </c>
      <c r="H4" s="37">
        <v>29484</v>
      </c>
      <c r="I4" s="37">
        <v>62509</v>
      </c>
      <c r="J4" s="37">
        <v>66506</v>
      </c>
      <c r="K4" s="37">
        <v>70621</v>
      </c>
      <c r="L4" s="37">
        <v>77139</v>
      </c>
      <c r="M4" s="37">
        <v>87285</v>
      </c>
      <c r="N4" s="4">
        <f t="shared" si="0"/>
        <v>678312</v>
      </c>
    </row>
    <row r="5" spans="1:14" ht="15.6" x14ac:dyDescent="0.6">
      <c r="A5" s="36">
        <v>2010</v>
      </c>
      <c r="B5" s="37">
        <v>26051</v>
      </c>
      <c r="C5" s="37">
        <v>27445</v>
      </c>
      <c r="D5" s="37">
        <v>26182</v>
      </c>
      <c r="E5" s="37">
        <v>24742</v>
      </c>
      <c r="F5" s="37">
        <v>30068</v>
      </c>
      <c r="G5" s="37">
        <v>31681</v>
      </c>
      <c r="H5" s="37">
        <v>14915</v>
      </c>
      <c r="I5" s="37">
        <v>33694</v>
      </c>
      <c r="J5" s="37">
        <v>35288</v>
      </c>
      <c r="K5" s="37">
        <v>38502</v>
      </c>
      <c r="L5" s="37">
        <v>44324</v>
      </c>
      <c r="M5" s="37">
        <v>59644</v>
      </c>
      <c r="N5" s="4">
        <f t="shared" si="0"/>
        <v>392536</v>
      </c>
    </row>
    <row r="6" spans="1:14" ht="15.6" x14ac:dyDescent="0.6">
      <c r="A6" s="36">
        <v>2012</v>
      </c>
      <c r="B6" s="37">
        <v>47093</v>
      </c>
      <c r="C6" s="37">
        <v>51578</v>
      </c>
      <c r="D6" s="37">
        <v>52051</v>
      </c>
      <c r="E6" s="37">
        <v>51240</v>
      </c>
      <c r="F6" s="37">
        <v>58312</v>
      </c>
      <c r="G6" s="37">
        <v>71393</v>
      </c>
      <c r="H6" s="37">
        <v>31160</v>
      </c>
      <c r="I6" s="37">
        <v>66359</v>
      </c>
      <c r="J6" s="37">
        <v>62163</v>
      </c>
      <c r="K6" s="37">
        <v>58467</v>
      </c>
      <c r="L6" s="37">
        <v>64315</v>
      </c>
      <c r="M6" s="37">
        <v>86085</v>
      </c>
      <c r="N6" s="4">
        <f t="shared" si="0"/>
        <v>700216</v>
      </c>
    </row>
    <row r="7" spans="1:14" ht="15.6" x14ac:dyDescent="0.6">
      <c r="A7" s="36">
        <v>2014</v>
      </c>
      <c r="B7" s="37">
        <v>20215</v>
      </c>
      <c r="C7" s="37">
        <v>20380</v>
      </c>
      <c r="D7" s="37">
        <v>20555</v>
      </c>
      <c r="E7" s="37">
        <v>19003</v>
      </c>
      <c r="F7" s="37">
        <v>23994</v>
      </c>
      <c r="G7" s="37">
        <v>23641</v>
      </c>
      <c r="H7" s="37">
        <v>9349</v>
      </c>
      <c r="I7" s="37">
        <v>26138</v>
      </c>
      <c r="J7" s="37">
        <v>28157</v>
      </c>
      <c r="K7" s="37">
        <v>29073</v>
      </c>
      <c r="L7" s="37">
        <v>35147</v>
      </c>
      <c r="M7" s="37">
        <v>51628</v>
      </c>
      <c r="N7" s="4">
        <f t="shared" si="0"/>
        <v>307280</v>
      </c>
    </row>
    <row r="8" spans="1:14" ht="15.6" x14ac:dyDescent="0.6">
      <c r="A8" s="36">
        <v>2016</v>
      </c>
      <c r="B8" s="37">
        <v>67471</v>
      </c>
      <c r="C8" s="37">
        <v>73542</v>
      </c>
      <c r="D8" s="37">
        <v>76098</v>
      </c>
      <c r="E8" s="37">
        <v>76329</v>
      </c>
      <c r="F8" s="37">
        <v>81239</v>
      </c>
      <c r="G8" s="37">
        <v>75507</v>
      </c>
      <c r="H8" s="37">
        <v>35874</v>
      </c>
      <c r="I8" s="37">
        <v>69323</v>
      </c>
      <c r="J8" s="37">
        <v>71244</v>
      </c>
      <c r="K8" s="37">
        <v>74070</v>
      </c>
      <c r="L8" s="37">
        <v>76878</v>
      </c>
      <c r="M8" s="37">
        <v>100005</v>
      </c>
      <c r="N8" s="4">
        <f t="shared" si="0"/>
        <v>877580</v>
      </c>
    </row>
    <row r="12" spans="1:14" ht="23.1" customHeight="1" x14ac:dyDescent="0.85">
      <c r="A12" s="40" t="s">
        <v>32</v>
      </c>
      <c r="B12" s="41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4" ht="15.6" x14ac:dyDescent="0.6">
      <c r="A13" s="42"/>
      <c r="B13" s="8" t="s">
        <v>22</v>
      </c>
    </row>
    <row r="14" spans="1:14" ht="15.6" x14ac:dyDescent="0.6">
      <c r="A14" s="42">
        <v>2006</v>
      </c>
      <c r="B14" s="9">
        <v>171375</v>
      </c>
    </row>
    <row r="15" spans="1:14" ht="15.6" x14ac:dyDescent="0.6">
      <c r="A15" s="42">
        <v>2010</v>
      </c>
      <c r="B15" s="9">
        <v>392536</v>
      </c>
    </row>
    <row r="16" spans="1:14" ht="15.6" x14ac:dyDescent="0.6">
      <c r="A16" s="42">
        <v>2014</v>
      </c>
      <c r="B16" s="9">
        <v>307280</v>
      </c>
    </row>
    <row r="17" spans="1:10" ht="15.6" x14ac:dyDescent="0.6">
      <c r="A17" s="42">
        <v>2018</v>
      </c>
      <c r="B17" s="9">
        <v>766613</v>
      </c>
    </row>
    <row r="18" spans="1:10" ht="15.6" x14ac:dyDescent="0.6">
      <c r="A18" s="42">
        <v>2022</v>
      </c>
      <c r="B18" s="9">
        <v>692478</v>
      </c>
      <c r="C18" s="4">
        <v>104000</v>
      </c>
      <c r="D18" s="4">
        <f>SUM(B18:C18)</f>
        <v>796478</v>
      </c>
      <c r="E18" s="4">
        <v>295883</v>
      </c>
      <c r="F18">
        <v>0.75377290235800032</v>
      </c>
      <c r="I18" s="4">
        <f>B18-B17</f>
        <v>-74135</v>
      </c>
      <c r="J18" s="15">
        <f>I18/B17</f>
        <v>-9.670459540863513E-2</v>
      </c>
    </row>
    <row r="19" spans="1:10" x14ac:dyDescent="0.55000000000000004">
      <c r="B19" s="4">
        <f>B18-B15</f>
        <v>299942</v>
      </c>
      <c r="C19" s="4">
        <v>104062</v>
      </c>
      <c r="D19" s="4">
        <f>SUM(B19:C19)</f>
        <v>404004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DB9-AD5E-4352-AD5C-32C8B830F4A5}">
  <dimension ref="A1:E17"/>
  <sheetViews>
    <sheetView workbookViewId="0">
      <selection activeCell="I14" sqref="I14"/>
    </sheetView>
  </sheetViews>
  <sheetFormatPr defaultRowHeight="14.4" x14ac:dyDescent="0.55000000000000004"/>
  <cols>
    <col min="1" max="1" width="12.578125" customWidth="1"/>
    <col min="2" max="5" width="20.578125" customWidth="1"/>
  </cols>
  <sheetData>
    <row r="1" spans="1:5" ht="18.3" x14ac:dyDescent="0.7">
      <c r="A1" s="58" t="s">
        <v>45</v>
      </c>
      <c r="B1" s="59"/>
      <c r="C1" s="59"/>
      <c r="D1" s="59"/>
      <c r="E1" s="60"/>
    </row>
    <row r="2" spans="1:5" ht="18.3" x14ac:dyDescent="0.7">
      <c r="A2" s="61" t="s">
        <v>46</v>
      </c>
      <c r="B2" s="62"/>
      <c r="C2" s="62"/>
      <c r="D2" s="62"/>
      <c r="E2" s="63"/>
    </row>
    <row r="3" spans="1:5" ht="18.3" x14ac:dyDescent="0.7">
      <c r="A3" s="47" t="s">
        <v>52</v>
      </c>
      <c r="B3" s="48"/>
      <c r="C3" s="48"/>
      <c r="D3" s="48"/>
      <c r="E3" s="49"/>
    </row>
    <row r="4" spans="1:5" ht="18.3" x14ac:dyDescent="0.7">
      <c r="A4" s="69" t="s">
        <v>47</v>
      </c>
      <c r="B4" s="70" t="s">
        <v>48</v>
      </c>
      <c r="C4" s="70" t="s">
        <v>49</v>
      </c>
      <c r="D4" s="71" t="s">
        <v>50</v>
      </c>
      <c r="E4" s="71"/>
    </row>
    <row r="5" spans="1:5" ht="20.399999999999999" x14ac:dyDescent="0.75">
      <c r="A5" s="67">
        <v>77004</v>
      </c>
      <c r="B5" s="64">
        <v>7347</v>
      </c>
      <c r="C5" s="64">
        <v>6978</v>
      </c>
      <c r="D5" s="65">
        <v>-369</v>
      </c>
      <c r="E5" s="82">
        <v>-5.0224581461821148E-2</v>
      </c>
    </row>
    <row r="6" spans="1:5" ht="20.399999999999999" x14ac:dyDescent="0.75">
      <c r="A6" s="67">
        <v>77016</v>
      </c>
      <c r="B6" s="64">
        <v>4871</v>
      </c>
      <c r="C6" s="64">
        <v>3789</v>
      </c>
      <c r="D6" s="65">
        <v>-1082</v>
      </c>
      <c r="E6" s="82">
        <v>-0.22213097926503797</v>
      </c>
    </row>
    <row r="7" spans="1:5" ht="20.399999999999999" x14ac:dyDescent="0.75">
      <c r="A7" s="67">
        <v>77021</v>
      </c>
      <c r="B7" s="64">
        <v>4967</v>
      </c>
      <c r="C7" s="64">
        <v>4162</v>
      </c>
      <c r="D7" s="65">
        <v>-805</v>
      </c>
      <c r="E7" s="82">
        <v>-0.1620696597543789</v>
      </c>
    </row>
    <row r="8" spans="1:5" ht="20.399999999999999" x14ac:dyDescent="0.75">
      <c r="A8" s="67">
        <v>77028</v>
      </c>
      <c r="B8" s="64">
        <v>2658</v>
      </c>
      <c r="C8" s="64">
        <v>2025</v>
      </c>
      <c r="D8" s="65">
        <v>-633</v>
      </c>
      <c r="E8" s="82">
        <v>-0.23814898419864561</v>
      </c>
    </row>
    <row r="9" spans="1:5" ht="20.399999999999999" x14ac:dyDescent="0.75">
      <c r="A9" s="67">
        <v>77033</v>
      </c>
      <c r="B9" s="64">
        <v>4182</v>
      </c>
      <c r="C9" s="64">
        <v>3154</v>
      </c>
      <c r="D9" s="65">
        <v>-1028</v>
      </c>
      <c r="E9" s="82">
        <v>-0.2458153993304639</v>
      </c>
    </row>
    <row r="10" spans="1:5" ht="20.399999999999999" x14ac:dyDescent="0.75">
      <c r="A10" s="67">
        <v>77047</v>
      </c>
      <c r="B10" s="64">
        <v>5939</v>
      </c>
      <c r="C10" s="64">
        <v>5235</v>
      </c>
      <c r="D10" s="65">
        <v>-704</v>
      </c>
      <c r="E10" s="82">
        <v>-0.11853847449065499</v>
      </c>
    </row>
    <row r="11" spans="1:5" ht="20.399999999999999" x14ac:dyDescent="0.75">
      <c r="A11" s="67">
        <v>77048</v>
      </c>
      <c r="B11" s="64">
        <v>3046</v>
      </c>
      <c r="C11" s="64">
        <v>2927</v>
      </c>
      <c r="D11" s="65">
        <v>-119</v>
      </c>
      <c r="E11" s="82">
        <v>-3.9067629678266581E-2</v>
      </c>
    </row>
    <row r="12" spans="1:5" ht="20.399999999999999" x14ac:dyDescent="0.75">
      <c r="A12" s="67">
        <v>77051</v>
      </c>
      <c r="B12" s="64">
        <v>2731</v>
      </c>
      <c r="C12" s="64">
        <v>2342</v>
      </c>
      <c r="D12" s="65">
        <v>-389</v>
      </c>
      <c r="E12" s="82">
        <v>-0.14243866715488832</v>
      </c>
    </row>
    <row r="13" spans="1:5" ht="20.399999999999999" x14ac:dyDescent="0.75">
      <c r="A13" s="67">
        <v>77078</v>
      </c>
      <c r="B13" s="64">
        <v>1835</v>
      </c>
      <c r="C13" s="64">
        <v>1431</v>
      </c>
      <c r="D13" s="65">
        <v>-404</v>
      </c>
      <c r="E13" s="82">
        <v>-0.22016348773841962</v>
      </c>
    </row>
    <row r="14" spans="1:5" ht="20.399999999999999" x14ac:dyDescent="0.75">
      <c r="A14" s="67">
        <v>77090</v>
      </c>
      <c r="B14" s="64">
        <v>4036</v>
      </c>
      <c r="C14" s="64">
        <v>3213</v>
      </c>
      <c r="D14" s="65">
        <v>-823</v>
      </c>
      <c r="E14" s="82">
        <v>-0.20391476709613479</v>
      </c>
    </row>
    <row r="15" spans="1:5" ht="20.399999999999999" x14ac:dyDescent="0.75">
      <c r="A15" s="67">
        <v>77091</v>
      </c>
      <c r="B15" s="64">
        <v>3968</v>
      </c>
      <c r="C15" s="64">
        <v>3382</v>
      </c>
      <c r="D15" s="65">
        <v>-586</v>
      </c>
      <c r="E15" s="82">
        <v>-0.14768145161290322</v>
      </c>
    </row>
    <row r="16" spans="1:5" ht="20.399999999999999" x14ac:dyDescent="0.75">
      <c r="A16" s="68">
        <v>77489</v>
      </c>
      <c r="B16" s="64">
        <v>335</v>
      </c>
      <c r="C16" s="64">
        <v>326</v>
      </c>
      <c r="D16" s="65">
        <v>-9</v>
      </c>
      <c r="E16" s="82">
        <v>-2.6865671641791045E-2</v>
      </c>
    </row>
    <row r="17" spans="1:5" ht="20.399999999999999" x14ac:dyDescent="0.75">
      <c r="A17" s="83" t="s">
        <v>51</v>
      </c>
      <c r="B17" s="80">
        <f>SUM(B5:B16)</f>
        <v>45915</v>
      </c>
      <c r="C17" s="80">
        <f>SUM(C5:C16)</f>
        <v>38964</v>
      </c>
      <c r="D17" s="80">
        <f>SUM(D5:D16)</f>
        <v>-6951</v>
      </c>
      <c r="E17" s="81">
        <f>D17/B17</f>
        <v>-0.15138843515191114</v>
      </c>
    </row>
  </sheetData>
  <mergeCells count="4">
    <mergeCell ref="A1:E1"/>
    <mergeCell ref="A2:E2"/>
    <mergeCell ref="A3:E3"/>
    <mergeCell ref="D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21A0-B631-4F54-A9BC-CDF994EEBBC4}">
  <dimension ref="A1:J75"/>
  <sheetViews>
    <sheetView tabSelected="1" workbookViewId="0">
      <selection activeCell="N33" sqref="N33"/>
    </sheetView>
  </sheetViews>
  <sheetFormatPr defaultRowHeight="14.4" x14ac:dyDescent="0.55000000000000004"/>
  <cols>
    <col min="7" max="8" width="9" bestFit="1" customWidth="1"/>
    <col min="9" max="10" width="8.89453125" bestFit="1" customWidth="1"/>
  </cols>
  <sheetData>
    <row r="1" spans="1:10" ht="20.399999999999999" x14ac:dyDescent="0.75">
      <c r="A1" s="72" t="s">
        <v>54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1.5" customHeight="1" x14ac:dyDescent="0.6">
      <c r="A2" s="74" t="s">
        <v>55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46.8" x14ac:dyDescent="0.6">
      <c r="A3" s="50" t="s">
        <v>47</v>
      </c>
      <c r="B3" s="51" t="s">
        <v>48</v>
      </c>
      <c r="C3" s="52" t="s">
        <v>49</v>
      </c>
      <c r="D3" s="53" t="s">
        <v>50</v>
      </c>
      <c r="E3" s="53"/>
      <c r="F3" s="50" t="s">
        <v>47</v>
      </c>
      <c r="G3" s="51" t="s">
        <v>48</v>
      </c>
      <c r="H3" s="52" t="s">
        <v>49</v>
      </c>
      <c r="I3" s="53" t="s">
        <v>50</v>
      </c>
      <c r="J3" s="53"/>
    </row>
    <row r="4" spans="1:10" ht="15.6" x14ac:dyDescent="0.6">
      <c r="A4" s="54">
        <v>77002</v>
      </c>
      <c r="B4" s="55">
        <v>2282</v>
      </c>
      <c r="C4" s="55">
        <v>1822</v>
      </c>
      <c r="D4" s="66">
        <v>-460</v>
      </c>
      <c r="E4" s="56">
        <v>-0.20157756354075373</v>
      </c>
      <c r="F4" s="54">
        <v>77074</v>
      </c>
      <c r="G4" s="55">
        <v>3724</v>
      </c>
      <c r="H4" s="55">
        <v>2694</v>
      </c>
      <c r="I4" s="66">
        <v>-1030</v>
      </c>
      <c r="J4" s="56">
        <v>-0.27658431793770138</v>
      </c>
    </row>
    <row r="5" spans="1:10" ht="15.6" x14ac:dyDescent="0.6">
      <c r="A5" s="54">
        <v>77003</v>
      </c>
      <c r="B5" s="55">
        <v>2407</v>
      </c>
      <c r="C5" s="55">
        <v>2085</v>
      </c>
      <c r="D5" s="66">
        <v>-322</v>
      </c>
      <c r="E5" s="56">
        <v>-0.13377648525135022</v>
      </c>
      <c r="F5" s="54">
        <v>77075</v>
      </c>
      <c r="G5" s="55">
        <v>3979</v>
      </c>
      <c r="H5" s="55">
        <v>3269</v>
      </c>
      <c r="I5" s="66">
        <v>-710</v>
      </c>
      <c r="J5" s="56">
        <v>-0.1784367931641116</v>
      </c>
    </row>
    <row r="6" spans="1:10" ht="15.6" x14ac:dyDescent="0.6">
      <c r="A6" s="54">
        <v>77004</v>
      </c>
      <c r="B6" s="55">
        <v>7347</v>
      </c>
      <c r="C6" s="55">
        <v>6978</v>
      </c>
      <c r="D6" s="66">
        <v>-369</v>
      </c>
      <c r="E6" s="56">
        <v>-5.0224581461821148E-2</v>
      </c>
      <c r="F6" s="54">
        <v>77076</v>
      </c>
      <c r="G6" s="55">
        <v>2500</v>
      </c>
      <c r="H6" s="55">
        <v>1778</v>
      </c>
      <c r="I6" s="66">
        <v>-722</v>
      </c>
      <c r="J6" s="56">
        <v>-0.2888</v>
      </c>
    </row>
    <row r="7" spans="1:10" ht="15.6" x14ac:dyDescent="0.6">
      <c r="A7" s="54">
        <v>77005</v>
      </c>
      <c r="B7" s="55">
        <v>7792</v>
      </c>
      <c r="C7" s="55">
        <v>7351</v>
      </c>
      <c r="D7" s="66">
        <v>-441</v>
      </c>
      <c r="E7" s="56">
        <v>-5.6596509240246409E-2</v>
      </c>
      <c r="F7" s="54">
        <v>77077</v>
      </c>
      <c r="G7" s="55">
        <v>11033</v>
      </c>
      <c r="H7" s="55">
        <v>9693</v>
      </c>
      <c r="I7" s="66">
        <v>-1340</v>
      </c>
      <c r="J7" s="56">
        <v>-0.12145382035711048</v>
      </c>
    </row>
    <row r="8" spans="1:10" ht="15.6" x14ac:dyDescent="0.6">
      <c r="A8" s="54">
        <v>77006</v>
      </c>
      <c r="B8" s="55">
        <v>8221</v>
      </c>
      <c r="C8" s="55">
        <v>6983</v>
      </c>
      <c r="D8" s="66">
        <v>-1238</v>
      </c>
      <c r="E8" s="56">
        <v>-0.15058995256051574</v>
      </c>
      <c r="F8" s="54">
        <v>77078</v>
      </c>
      <c r="G8" s="55">
        <v>1835</v>
      </c>
      <c r="H8" s="55">
        <v>1431</v>
      </c>
      <c r="I8" s="66">
        <v>-404</v>
      </c>
      <c r="J8" s="56">
        <v>-0.22016348773841962</v>
      </c>
    </row>
    <row r="9" spans="1:10" ht="15.6" x14ac:dyDescent="0.6">
      <c r="A9" s="54">
        <v>77007</v>
      </c>
      <c r="B9" s="55">
        <v>12620</v>
      </c>
      <c r="C9" s="55">
        <v>11886</v>
      </c>
      <c r="D9" s="66">
        <v>-734</v>
      </c>
      <c r="E9" s="56">
        <v>-5.8161648177496035E-2</v>
      </c>
      <c r="F9" s="54">
        <v>77079</v>
      </c>
      <c r="G9" s="55">
        <v>9091</v>
      </c>
      <c r="H9" s="55">
        <v>8820</v>
      </c>
      <c r="I9" s="66">
        <v>-271</v>
      </c>
      <c r="J9" s="56">
        <v>-2.9809701902980969E-2</v>
      </c>
    </row>
    <row r="10" spans="1:10" ht="15.6" x14ac:dyDescent="0.6">
      <c r="A10" s="54">
        <v>77008</v>
      </c>
      <c r="B10" s="55">
        <v>12451</v>
      </c>
      <c r="C10" s="55">
        <v>11955</v>
      </c>
      <c r="D10" s="66">
        <v>-496</v>
      </c>
      <c r="E10" s="56">
        <v>-3.9836157738334273E-2</v>
      </c>
      <c r="F10" s="54">
        <v>77080</v>
      </c>
      <c r="G10" s="55">
        <v>5142</v>
      </c>
      <c r="H10" s="55">
        <v>5244</v>
      </c>
      <c r="I10" s="66">
        <v>102</v>
      </c>
      <c r="J10" s="56">
        <v>1.9836639439906652E-2</v>
      </c>
    </row>
    <row r="11" spans="1:10" ht="15.6" x14ac:dyDescent="0.6">
      <c r="A11" s="54">
        <v>77009</v>
      </c>
      <c r="B11" s="55">
        <v>8545</v>
      </c>
      <c r="C11" s="55">
        <v>7531</v>
      </c>
      <c r="D11" s="66">
        <v>-1014</v>
      </c>
      <c r="E11" s="56">
        <v>-0.11866588648332359</v>
      </c>
      <c r="F11" s="54">
        <v>77081</v>
      </c>
      <c r="G11" s="55">
        <v>2709</v>
      </c>
      <c r="H11" s="55">
        <v>1852</v>
      </c>
      <c r="I11" s="66">
        <v>-857</v>
      </c>
      <c r="J11" s="56">
        <v>-0.3163528977482466</v>
      </c>
    </row>
    <row r="12" spans="1:10" ht="15.6" x14ac:dyDescent="0.6">
      <c r="A12" s="54">
        <v>77010</v>
      </c>
      <c r="B12" s="55">
        <v>173</v>
      </c>
      <c r="C12" s="55">
        <v>132</v>
      </c>
      <c r="D12" s="66">
        <v>-41</v>
      </c>
      <c r="E12" s="56">
        <v>-0.23699421965317918</v>
      </c>
      <c r="F12" s="54">
        <v>77082</v>
      </c>
      <c r="G12" s="55">
        <v>7643</v>
      </c>
      <c r="H12" s="55">
        <v>6215</v>
      </c>
      <c r="I12" s="66">
        <v>-1428</v>
      </c>
      <c r="J12" s="56">
        <v>-0.18683762920319247</v>
      </c>
    </row>
    <row r="13" spans="1:10" ht="15.6" x14ac:dyDescent="0.6">
      <c r="A13" s="54">
        <v>77011</v>
      </c>
      <c r="B13" s="55">
        <v>1823</v>
      </c>
      <c r="C13" s="55">
        <v>1302</v>
      </c>
      <c r="D13" s="66">
        <v>-521</v>
      </c>
      <c r="E13" s="56">
        <v>-0.28579264947888094</v>
      </c>
      <c r="F13" s="54">
        <v>77083</v>
      </c>
      <c r="G13" s="55">
        <v>5103</v>
      </c>
      <c r="H13" s="55">
        <v>4410</v>
      </c>
      <c r="I13" s="66">
        <v>-693</v>
      </c>
      <c r="J13" s="56">
        <v>-0.13580246913580246</v>
      </c>
    </row>
    <row r="14" spans="1:10" ht="15.6" x14ac:dyDescent="0.6">
      <c r="A14" s="54">
        <v>77012</v>
      </c>
      <c r="B14" s="55">
        <v>1330</v>
      </c>
      <c r="C14" s="55">
        <v>845</v>
      </c>
      <c r="D14" s="66">
        <v>-485</v>
      </c>
      <c r="E14" s="56">
        <v>-0.36466165413533835</v>
      </c>
      <c r="F14" s="54">
        <v>77084</v>
      </c>
      <c r="G14" s="55">
        <v>17335</v>
      </c>
      <c r="H14" s="55">
        <v>13089</v>
      </c>
      <c r="I14" s="66">
        <v>-4246</v>
      </c>
      <c r="J14" s="56">
        <v>-0.244937986732045</v>
      </c>
    </row>
    <row r="15" spans="1:10" ht="15.6" x14ac:dyDescent="0.6">
      <c r="A15" s="54">
        <v>77013</v>
      </c>
      <c r="B15" s="55">
        <v>1451</v>
      </c>
      <c r="C15" s="55">
        <v>1142</v>
      </c>
      <c r="D15" s="66">
        <v>-309</v>
      </c>
      <c r="E15" s="56">
        <v>-0.21295658166781531</v>
      </c>
      <c r="F15" s="54">
        <v>77085</v>
      </c>
      <c r="G15" s="55">
        <v>2502</v>
      </c>
      <c r="H15" s="55">
        <v>1978</v>
      </c>
      <c r="I15" s="66">
        <v>-524</v>
      </c>
      <c r="J15" s="56">
        <v>-0.20943245403677058</v>
      </c>
    </row>
    <row r="16" spans="1:10" ht="15.6" x14ac:dyDescent="0.6">
      <c r="A16" s="54">
        <v>77014</v>
      </c>
      <c r="B16" s="55">
        <v>4507</v>
      </c>
      <c r="C16" s="55">
        <v>3666</v>
      </c>
      <c r="D16" s="66">
        <v>-841</v>
      </c>
      <c r="E16" s="56">
        <v>-0.18659862436210339</v>
      </c>
      <c r="F16" s="54">
        <v>77086</v>
      </c>
      <c r="G16" s="55">
        <v>2705</v>
      </c>
      <c r="H16" s="55">
        <v>2158</v>
      </c>
      <c r="I16" s="66">
        <v>-547</v>
      </c>
      <c r="J16" s="56">
        <v>-0.20221811460258779</v>
      </c>
    </row>
    <row r="17" spans="1:10" ht="15.6" x14ac:dyDescent="0.6">
      <c r="A17" s="54">
        <v>77015</v>
      </c>
      <c r="B17" s="55">
        <v>5699</v>
      </c>
      <c r="C17" s="55">
        <v>4282</v>
      </c>
      <c r="D17" s="66">
        <v>-1417</v>
      </c>
      <c r="E17" s="56">
        <v>-0.24864011230040359</v>
      </c>
      <c r="F17" s="54">
        <v>77087</v>
      </c>
      <c r="G17" s="55">
        <v>3765</v>
      </c>
      <c r="H17" s="55">
        <v>2576</v>
      </c>
      <c r="I17" s="66">
        <v>-1189</v>
      </c>
      <c r="J17" s="56">
        <v>-0.31580345285524569</v>
      </c>
    </row>
    <row r="18" spans="1:10" ht="15.6" x14ac:dyDescent="0.6">
      <c r="A18" s="54">
        <v>77016</v>
      </c>
      <c r="B18" s="55">
        <v>4871</v>
      </c>
      <c r="C18" s="55">
        <v>3789</v>
      </c>
      <c r="D18" s="66">
        <v>-1082</v>
      </c>
      <c r="E18" s="56">
        <v>-0.22213097926503797</v>
      </c>
      <c r="F18" s="54">
        <v>77088</v>
      </c>
      <c r="G18" s="55">
        <v>8319</v>
      </c>
      <c r="H18" s="55">
        <v>6685</v>
      </c>
      <c r="I18" s="66">
        <v>-1634</v>
      </c>
      <c r="J18" s="56">
        <v>-0.19641783868253396</v>
      </c>
    </row>
    <row r="19" spans="1:10" ht="15.6" x14ac:dyDescent="0.6">
      <c r="A19" s="54">
        <v>77017</v>
      </c>
      <c r="B19" s="55">
        <v>3090</v>
      </c>
      <c r="C19" s="55">
        <v>2142</v>
      </c>
      <c r="D19" s="66">
        <v>-948</v>
      </c>
      <c r="E19" s="56">
        <v>-0.30679611650485439</v>
      </c>
      <c r="F19" s="54">
        <v>77089</v>
      </c>
      <c r="G19" s="55">
        <v>9591</v>
      </c>
      <c r="H19" s="55">
        <v>8421</v>
      </c>
      <c r="I19" s="66">
        <v>-1170</v>
      </c>
      <c r="J19" s="56">
        <v>-0.12198936502971536</v>
      </c>
    </row>
    <row r="20" spans="1:10" ht="15.6" x14ac:dyDescent="0.6">
      <c r="A20" s="54">
        <v>77018</v>
      </c>
      <c r="B20" s="55">
        <v>7800</v>
      </c>
      <c r="C20" s="55">
        <v>8031</v>
      </c>
      <c r="D20" s="66">
        <v>231</v>
      </c>
      <c r="E20" s="56">
        <v>2.9615384615384616E-2</v>
      </c>
      <c r="F20" s="54">
        <v>77090</v>
      </c>
      <c r="G20" s="55">
        <v>4036</v>
      </c>
      <c r="H20" s="55">
        <v>3213</v>
      </c>
      <c r="I20" s="66">
        <v>-823</v>
      </c>
      <c r="J20" s="56">
        <v>-0.20391476709613479</v>
      </c>
    </row>
    <row r="21" spans="1:10" ht="15.6" x14ac:dyDescent="0.6">
      <c r="A21" s="54">
        <v>77019</v>
      </c>
      <c r="B21" s="55">
        <v>8085</v>
      </c>
      <c r="C21" s="55">
        <v>7027</v>
      </c>
      <c r="D21" s="66">
        <v>-1058</v>
      </c>
      <c r="E21" s="56">
        <v>-0.1308596165739023</v>
      </c>
      <c r="F21" s="54">
        <v>77091</v>
      </c>
      <c r="G21" s="55">
        <v>3968</v>
      </c>
      <c r="H21" s="55">
        <v>3382</v>
      </c>
      <c r="I21" s="66">
        <v>-586</v>
      </c>
      <c r="J21" s="56">
        <v>-0.14768145161290322</v>
      </c>
    </row>
    <row r="22" spans="1:10" ht="15.6" x14ac:dyDescent="0.6">
      <c r="A22" s="54">
        <v>77020</v>
      </c>
      <c r="B22" s="55">
        <v>2683</v>
      </c>
      <c r="C22" s="55">
        <v>2274</v>
      </c>
      <c r="D22" s="66">
        <v>-409</v>
      </c>
      <c r="E22" s="56">
        <v>-0.15244129705553486</v>
      </c>
      <c r="F22" s="54">
        <v>77092</v>
      </c>
      <c r="G22" s="55">
        <v>4416</v>
      </c>
      <c r="H22" s="55">
        <v>4142</v>
      </c>
      <c r="I22" s="66">
        <v>-274</v>
      </c>
      <c r="J22" s="56">
        <v>-6.204710144927536E-2</v>
      </c>
    </row>
    <row r="23" spans="1:10" ht="15.6" x14ac:dyDescent="0.6">
      <c r="A23" s="54">
        <v>77021</v>
      </c>
      <c r="B23" s="55">
        <v>4967</v>
      </c>
      <c r="C23" s="55">
        <v>4162</v>
      </c>
      <c r="D23" s="66">
        <v>-805</v>
      </c>
      <c r="E23" s="56">
        <v>-0.1620696597543789</v>
      </c>
      <c r="F23" s="54">
        <v>77093</v>
      </c>
      <c r="G23" s="55">
        <v>3184</v>
      </c>
      <c r="H23" s="55">
        <v>2353</v>
      </c>
      <c r="I23" s="66">
        <v>-831</v>
      </c>
      <c r="J23" s="56">
        <v>-0.26099246231155782</v>
      </c>
    </row>
    <row r="24" spans="1:10" ht="15.6" x14ac:dyDescent="0.6">
      <c r="A24" s="54">
        <v>77022</v>
      </c>
      <c r="B24" s="55">
        <v>2882</v>
      </c>
      <c r="C24" s="55">
        <v>2479</v>
      </c>
      <c r="D24" s="66">
        <v>-403</v>
      </c>
      <c r="E24" s="56">
        <v>-0.13983344899375433</v>
      </c>
      <c r="F24" s="54">
        <v>77094</v>
      </c>
      <c r="G24" s="55">
        <v>3058</v>
      </c>
      <c r="H24" s="55">
        <v>2916</v>
      </c>
      <c r="I24" s="66">
        <v>-142</v>
      </c>
      <c r="J24" s="56">
        <v>-4.643557880967953E-2</v>
      </c>
    </row>
    <row r="25" spans="1:10" ht="15.6" x14ac:dyDescent="0.6">
      <c r="A25" s="54">
        <v>77023</v>
      </c>
      <c r="B25" s="55">
        <v>4112</v>
      </c>
      <c r="C25" s="55">
        <v>3326</v>
      </c>
      <c r="D25" s="66">
        <v>-786</v>
      </c>
      <c r="E25" s="56">
        <v>-0.19114785992217898</v>
      </c>
      <c r="F25" s="54">
        <v>77095</v>
      </c>
      <c r="G25" s="55">
        <v>16943</v>
      </c>
      <c r="H25" s="55">
        <v>14335</v>
      </c>
      <c r="I25" s="66">
        <v>-2608</v>
      </c>
      <c r="J25" s="56">
        <v>-0.15392787581892226</v>
      </c>
    </row>
    <row r="26" spans="1:10" ht="15.6" x14ac:dyDescent="0.6">
      <c r="A26" s="54">
        <v>77024</v>
      </c>
      <c r="B26" s="55">
        <v>10392</v>
      </c>
      <c r="C26" s="55">
        <v>11174</v>
      </c>
      <c r="D26" s="66">
        <v>782</v>
      </c>
      <c r="E26" s="56">
        <v>7.5250192455735179E-2</v>
      </c>
      <c r="F26" s="54">
        <v>77096</v>
      </c>
      <c r="G26" s="55">
        <v>7050</v>
      </c>
      <c r="H26" s="55">
        <v>6726</v>
      </c>
      <c r="I26" s="66">
        <v>-324</v>
      </c>
      <c r="J26" s="56">
        <v>-4.5957446808510639E-2</v>
      </c>
    </row>
    <row r="27" spans="1:10" ht="15.6" x14ac:dyDescent="0.6">
      <c r="A27" s="54">
        <v>77025</v>
      </c>
      <c r="B27" s="55">
        <v>6157</v>
      </c>
      <c r="C27" s="55">
        <v>5833</v>
      </c>
      <c r="D27" s="66">
        <v>-324</v>
      </c>
      <c r="E27" s="56">
        <v>-5.2623030696767908E-2</v>
      </c>
      <c r="F27" s="54">
        <v>77098</v>
      </c>
      <c r="G27" s="55">
        <v>4915</v>
      </c>
      <c r="H27" s="55">
        <v>4129</v>
      </c>
      <c r="I27" s="66">
        <v>-786</v>
      </c>
      <c r="J27" s="56">
        <v>-0.15991861648016276</v>
      </c>
    </row>
    <row r="28" spans="1:10" ht="15.6" x14ac:dyDescent="0.6">
      <c r="A28" s="54">
        <v>77026</v>
      </c>
      <c r="B28" s="55">
        <v>3082</v>
      </c>
      <c r="C28" s="55">
        <v>2162</v>
      </c>
      <c r="D28" s="66">
        <v>-920</v>
      </c>
      <c r="E28" s="56">
        <v>-0.29850746268656714</v>
      </c>
      <c r="F28" s="54">
        <v>77099</v>
      </c>
      <c r="G28" s="55">
        <v>4315</v>
      </c>
      <c r="H28" s="55">
        <v>3172</v>
      </c>
      <c r="I28" s="66">
        <v>-1143</v>
      </c>
      <c r="J28" s="56">
        <v>-0.26488991888760138</v>
      </c>
    </row>
    <row r="29" spans="1:10" ht="15.6" x14ac:dyDescent="0.6">
      <c r="A29" s="54">
        <v>77027</v>
      </c>
      <c r="B29" s="55">
        <v>5070</v>
      </c>
      <c r="C29" s="55">
        <v>4608</v>
      </c>
      <c r="D29" s="66">
        <v>-462</v>
      </c>
      <c r="E29" s="56">
        <v>-9.1124260355029588E-2</v>
      </c>
      <c r="F29" s="54">
        <v>77336</v>
      </c>
      <c r="G29" s="55">
        <v>3257</v>
      </c>
      <c r="H29" s="55">
        <v>3566</v>
      </c>
      <c r="I29" s="66">
        <v>309</v>
      </c>
      <c r="J29" s="56">
        <v>9.4872582130795205E-2</v>
      </c>
    </row>
    <row r="30" spans="1:10" ht="15.6" x14ac:dyDescent="0.6">
      <c r="A30" s="54">
        <v>77028</v>
      </c>
      <c r="B30" s="55">
        <v>2658</v>
      </c>
      <c r="C30" s="55">
        <v>2025</v>
      </c>
      <c r="D30" s="66">
        <v>-633</v>
      </c>
      <c r="E30" s="56">
        <v>-0.23814898419864561</v>
      </c>
      <c r="F30" s="54">
        <v>77338</v>
      </c>
      <c r="G30" s="55">
        <v>5711</v>
      </c>
      <c r="H30" s="55">
        <v>4628</v>
      </c>
      <c r="I30" s="66">
        <v>-1083</v>
      </c>
      <c r="J30" s="56">
        <v>-0.18963403957275432</v>
      </c>
    </row>
    <row r="31" spans="1:10" ht="15.6" x14ac:dyDescent="0.6">
      <c r="A31" s="54">
        <v>77029</v>
      </c>
      <c r="B31" s="55">
        <v>1881</v>
      </c>
      <c r="C31" s="55">
        <v>1462</v>
      </c>
      <c r="D31" s="66">
        <v>-419</v>
      </c>
      <c r="E31" s="56">
        <v>-0.2227538543328017</v>
      </c>
      <c r="F31" s="54">
        <v>77339</v>
      </c>
      <c r="G31" s="55">
        <v>8977</v>
      </c>
      <c r="H31" s="55">
        <v>7554</v>
      </c>
      <c r="I31" s="66">
        <v>-1423</v>
      </c>
      <c r="J31" s="56">
        <v>-0.1585162080873343</v>
      </c>
    </row>
    <row r="32" spans="1:10" ht="15.6" x14ac:dyDescent="0.6">
      <c r="A32" s="54">
        <v>77030</v>
      </c>
      <c r="B32" s="55">
        <v>2936</v>
      </c>
      <c r="C32" s="55">
        <v>2620</v>
      </c>
      <c r="D32" s="66">
        <v>-316</v>
      </c>
      <c r="E32" s="56">
        <v>-0.10762942779291552</v>
      </c>
      <c r="F32" s="54">
        <v>77345</v>
      </c>
      <c r="G32" s="55">
        <v>9820</v>
      </c>
      <c r="H32" s="55">
        <v>8391</v>
      </c>
      <c r="I32" s="66">
        <v>-1429</v>
      </c>
      <c r="J32" s="56">
        <v>-0.14551934826883911</v>
      </c>
    </row>
    <row r="33" spans="1:10" ht="15.6" x14ac:dyDescent="0.6">
      <c r="A33" s="54">
        <v>77031</v>
      </c>
      <c r="B33" s="55">
        <v>1871</v>
      </c>
      <c r="C33" s="55">
        <v>1912</v>
      </c>
      <c r="D33" s="66">
        <v>41</v>
      </c>
      <c r="E33" s="56">
        <v>2.1913415285943347E-2</v>
      </c>
      <c r="F33" s="54">
        <v>77346</v>
      </c>
      <c r="G33" s="55">
        <v>16423</v>
      </c>
      <c r="H33" s="55">
        <v>15801</v>
      </c>
      <c r="I33" s="66">
        <v>-622</v>
      </c>
      <c r="J33" s="56">
        <v>-3.7873713694209339E-2</v>
      </c>
    </row>
    <row r="34" spans="1:10" ht="15.6" x14ac:dyDescent="0.6">
      <c r="A34" s="54">
        <v>77032</v>
      </c>
      <c r="B34" s="55">
        <v>766</v>
      </c>
      <c r="C34" s="55">
        <v>606</v>
      </c>
      <c r="D34" s="66">
        <v>-160</v>
      </c>
      <c r="E34" s="56">
        <v>-0.20887728459530025</v>
      </c>
      <c r="F34" s="54">
        <v>77357</v>
      </c>
      <c r="G34" s="55">
        <v>61</v>
      </c>
      <c r="H34" s="55">
        <v>85</v>
      </c>
      <c r="I34" s="66">
        <v>24</v>
      </c>
      <c r="J34" s="56">
        <v>0.39344262295081966</v>
      </c>
    </row>
    <row r="35" spans="1:10" ht="15.6" x14ac:dyDescent="0.6">
      <c r="A35" s="54">
        <v>77033</v>
      </c>
      <c r="B35" s="55">
        <v>4182</v>
      </c>
      <c r="C35" s="55">
        <v>3154</v>
      </c>
      <c r="D35" s="66">
        <v>-1028</v>
      </c>
      <c r="E35" s="56">
        <v>-0.2458153993304639</v>
      </c>
      <c r="F35" s="54">
        <v>77365</v>
      </c>
      <c r="G35" s="55">
        <v>197</v>
      </c>
      <c r="H35" s="55">
        <v>466</v>
      </c>
      <c r="I35" s="66">
        <v>269</v>
      </c>
      <c r="J35" s="56">
        <v>1.3654822335025381</v>
      </c>
    </row>
    <row r="36" spans="1:10" ht="15.6" x14ac:dyDescent="0.6">
      <c r="A36" s="54">
        <v>77034</v>
      </c>
      <c r="B36" s="55">
        <v>3280</v>
      </c>
      <c r="C36" s="55">
        <v>2614</v>
      </c>
      <c r="D36" s="66">
        <v>-666</v>
      </c>
      <c r="E36" s="56">
        <v>-0.20304878048780489</v>
      </c>
      <c r="F36" s="54">
        <v>77373</v>
      </c>
      <c r="G36" s="55">
        <v>10311</v>
      </c>
      <c r="H36" s="55">
        <v>9348</v>
      </c>
      <c r="I36" s="66">
        <v>-963</v>
      </c>
      <c r="J36" s="56">
        <v>-9.3395402967704391E-2</v>
      </c>
    </row>
    <row r="37" spans="1:10" ht="15.6" x14ac:dyDescent="0.6">
      <c r="A37" s="54">
        <v>77035</v>
      </c>
      <c r="B37" s="55">
        <v>5039</v>
      </c>
      <c r="C37" s="55">
        <v>4666</v>
      </c>
      <c r="D37" s="66">
        <v>-373</v>
      </c>
      <c r="E37" s="56">
        <v>-7.4022623536415949E-2</v>
      </c>
      <c r="F37" s="54">
        <v>77375</v>
      </c>
      <c r="G37" s="55">
        <v>11657</v>
      </c>
      <c r="H37" s="55">
        <v>12711</v>
      </c>
      <c r="I37" s="66">
        <v>1054</v>
      </c>
      <c r="J37" s="56">
        <v>9.0417774727631461E-2</v>
      </c>
    </row>
    <row r="38" spans="1:10" ht="15.6" x14ac:dyDescent="0.6">
      <c r="A38" s="54">
        <v>77036</v>
      </c>
      <c r="B38" s="55">
        <v>3872</v>
      </c>
      <c r="C38" s="55">
        <v>3001</v>
      </c>
      <c r="D38" s="66">
        <v>-871</v>
      </c>
      <c r="E38" s="56">
        <v>-0.22494834710743802</v>
      </c>
      <c r="F38" s="54">
        <v>77377</v>
      </c>
      <c r="G38" s="55">
        <v>9307</v>
      </c>
      <c r="H38" s="55">
        <v>10061</v>
      </c>
      <c r="I38" s="66">
        <v>754</v>
      </c>
      <c r="J38" s="56">
        <v>8.101429031911464E-2</v>
      </c>
    </row>
    <row r="39" spans="1:10" ht="15.6" x14ac:dyDescent="0.6">
      <c r="A39" s="54">
        <v>77037</v>
      </c>
      <c r="B39" s="55">
        <v>1402</v>
      </c>
      <c r="C39" s="55">
        <v>916</v>
      </c>
      <c r="D39" s="66">
        <v>-486</v>
      </c>
      <c r="E39" s="56">
        <v>-0.34664764621968619</v>
      </c>
      <c r="F39" s="54">
        <v>77379</v>
      </c>
      <c r="G39" s="55">
        <v>20685</v>
      </c>
      <c r="H39" s="55">
        <v>19963</v>
      </c>
      <c r="I39" s="66">
        <v>-722</v>
      </c>
      <c r="J39" s="56">
        <v>-3.4904520183708002E-2</v>
      </c>
    </row>
    <row r="40" spans="1:10" ht="15.6" x14ac:dyDescent="0.6">
      <c r="A40" s="54">
        <v>77038</v>
      </c>
      <c r="B40" s="55">
        <v>2088</v>
      </c>
      <c r="C40" s="55">
        <v>2105</v>
      </c>
      <c r="D40" s="66">
        <v>17</v>
      </c>
      <c r="E40" s="56">
        <v>8.141762452107279E-3</v>
      </c>
      <c r="F40" s="54">
        <v>77388</v>
      </c>
      <c r="G40" s="55">
        <v>11277</v>
      </c>
      <c r="H40" s="55">
        <v>10043</v>
      </c>
      <c r="I40" s="66">
        <v>-1234</v>
      </c>
      <c r="J40" s="56">
        <v>-0.10942626585084686</v>
      </c>
    </row>
    <row r="41" spans="1:10" ht="15.6" x14ac:dyDescent="0.6">
      <c r="A41" s="54">
        <v>77039</v>
      </c>
      <c r="B41" s="55">
        <v>1931</v>
      </c>
      <c r="C41" s="55">
        <v>1629</v>
      </c>
      <c r="D41" s="66">
        <v>-302</v>
      </c>
      <c r="E41" s="56">
        <v>-0.15639564992232005</v>
      </c>
      <c r="F41" s="54">
        <v>77389</v>
      </c>
      <c r="G41" s="55">
        <v>9006</v>
      </c>
      <c r="H41" s="55">
        <v>9150</v>
      </c>
      <c r="I41" s="66">
        <v>144</v>
      </c>
      <c r="J41" s="56">
        <v>1.5989340439706862E-2</v>
      </c>
    </row>
    <row r="42" spans="1:10" ht="15.6" x14ac:dyDescent="0.6">
      <c r="A42" s="54">
        <v>77040</v>
      </c>
      <c r="B42" s="55">
        <v>8176</v>
      </c>
      <c r="C42" s="55">
        <v>6899</v>
      </c>
      <c r="D42" s="66">
        <v>-1277</v>
      </c>
      <c r="E42" s="56">
        <v>-0.15618884540117417</v>
      </c>
      <c r="F42" s="54">
        <v>77396</v>
      </c>
      <c r="G42" s="55">
        <v>8245</v>
      </c>
      <c r="H42" s="55">
        <v>7170</v>
      </c>
      <c r="I42" s="66">
        <v>-1075</v>
      </c>
      <c r="J42" s="56">
        <v>-0.13038204972710735</v>
      </c>
    </row>
    <row r="43" spans="1:10" ht="15.6" x14ac:dyDescent="0.6">
      <c r="A43" s="54">
        <v>77041</v>
      </c>
      <c r="B43" s="55">
        <v>5911</v>
      </c>
      <c r="C43" s="55">
        <v>5212</v>
      </c>
      <c r="D43" s="66">
        <v>-699</v>
      </c>
      <c r="E43" s="56">
        <v>-0.11825410252072407</v>
      </c>
      <c r="F43" s="54">
        <v>77401</v>
      </c>
      <c r="G43" s="55">
        <v>5223</v>
      </c>
      <c r="H43" s="55">
        <v>5270</v>
      </c>
      <c r="I43" s="66">
        <v>47</v>
      </c>
      <c r="J43" s="56">
        <v>8.9986597740762016E-3</v>
      </c>
    </row>
    <row r="44" spans="1:10" ht="15.6" x14ac:dyDescent="0.6">
      <c r="A44" s="54">
        <v>77042</v>
      </c>
      <c r="B44" s="55">
        <v>6225</v>
      </c>
      <c r="C44" s="55">
        <v>5202</v>
      </c>
      <c r="D44" s="66">
        <v>-1023</v>
      </c>
      <c r="E44" s="56">
        <v>-0.16433734939759037</v>
      </c>
      <c r="F44" s="54">
        <v>77429</v>
      </c>
      <c r="G44" s="55">
        <v>22673</v>
      </c>
      <c r="H44" s="55">
        <v>21751</v>
      </c>
      <c r="I44" s="66">
        <v>-922</v>
      </c>
      <c r="J44" s="56">
        <v>-4.0665108278569222E-2</v>
      </c>
    </row>
    <row r="45" spans="1:10" ht="15.6" x14ac:dyDescent="0.6">
      <c r="A45" s="54">
        <v>77043</v>
      </c>
      <c r="B45" s="55">
        <v>4482</v>
      </c>
      <c r="C45" s="55">
        <v>4796</v>
      </c>
      <c r="D45" s="66">
        <v>314</v>
      </c>
      <c r="E45" s="56">
        <v>7.0058009817045963E-2</v>
      </c>
      <c r="F45" s="54">
        <v>77433</v>
      </c>
      <c r="G45" s="55">
        <v>21881</v>
      </c>
      <c r="H45" s="55">
        <v>23001</v>
      </c>
      <c r="I45" s="66">
        <v>1120</v>
      </c>
      <c r="J45" s="56">
        <v>5.1185960422284175E-2</v>
      </c>
    </row>
    <row r="46" spans="1:10" ht="15.6" x14ac:dyDescent="0.6">
      <c r="A46" s="54">
        <v>77044</v>
      </c>
      <c r="B46" s="55">
        <v>7962</v>
      </c>
      <c r="C46" s="55">
        <v>7906</v>
      </c>
      <c r="D46" s="66">
        <v>-56</v>
      </c>
      <c r="E46" s="56">
        <v>-7.0334086912835969E-3</v>
      </c>
      <c r="F46" s="54">
        <v>77447</v>
      </c>
      <c r="G46" s="55">
        <v>1683</v>
      </c>
      <c r="H46" s="55">
        <v>2812</v>
      </c>
      <c r="I46" s="66">
        <v>1129</v>
      </c>
      <c r="J46" s="56">
        <v>0.6708259061200238</v>
      </c>
    </row>
    <row r="47" spans="1:10" ht="15.6" x14ac:dyDescent="0.6">
      <c r="A47" s="54">
        <v>77045</v>
      </c>
      <c r="B47" s="55">
        <v>5048</v>
      </c>
      <c r="C47" s="55">
        <v>4052</v>
      </c>
      <c r="D47" s="66">
        <v>-996</v>
      </c>
      <c r="E47" s="56">
        <v>-0.19730586370839936</v>
      </c>
      <c r="F47" s="54">
        <v>77449</v>
      </c>
      <c r="G47" s="55">
        <v>18160</v>
      </c>
      <c r="H47" s="55">
        <v>14542</v>
      </c>
      <c r="I47" s="66">
        <v>-3618</v>
      </c>
      <c r="J47" s="56">
        <v>-0.19922907488986785</v>
      </c>
    </row>
    <row r="48" spans="1:10" ht="15.6" x14ac:dyDescent="0.6">
      <c r="A48" s="54">
        <v>77046</v>
      </c>
      <c r="B48" s="55">
        <v>439</v>
      </c>
      <c r="C48" s="55">
        <v>355</v>
      </c>
      <c r="D48" s="66">
        <v>-84</v>
      </c>
      <c r="E48" s="56">
        <v>-0.19134396355353075</v>
      </c>
      <c r="F48" s="54">
        <v>77450</v>
      </c>
      <c r="G48" s="55">
        <v>12310</v>
      </c>
      <c r="H48" s="55">
        <v>10785</v>
      </c>
      <c r="I48" s="66">
        <v>-1525</v>
      </c>
      <c r="J48" s="56">
        <v>-0.12388302193338749</v>
      </c>
    </row>
    <row r="49" spans="1:10" ht="15.6" x14ac:dyDescent="0.6">
      <c r="A49" s="54">
        <v>77047</v>
      </c>
      <c r="B49" s="55">
        <v>5939</v>
      </c>
      <c r="C49" s="55">
        <v>5235</v>
      </c>
      <c r="D49" s="66">
        <v>-704</v>
      </c>
      <c r="E49" s="56">
        <v>-0.11853847449065499</v>
      </c>
      <c r="F49" s="57">
        <v>77477</v>
      </c>
      <c r="G49" s="55">
        <v>413</v>
      </c>
      <c r="H49" s="55">
        <v>349</v>
      </c>
      <c r="I49" s="66">
        <v>-64</v>
      </c>
      <c r="J49" s="56">
        <v>-0.15496368038740921</v>
      </c>
    </row>
    <row r="50" spans="1:10" ht="15.6" x14ac:dyDescent="0.6">
      <c r="A50" s="54">
        <v>77048</v>
      </c>
      <c r="B50" s="55">
        <v>3046</v>
      </c>
      <c r="C50" s="55">
        <v>2927</v>
      </c>
      <c r="D50" s="66">
        <v>-119</v>
      </c>
      <c r="E50" s="56">
        <v>-3.9067629678266581E-2</v>
      </c>
      <c r="F50" s="57">
        <v>77484</v>
      </c>
      <c r="G50" s="55">
        <v>344</v>
      </c>
      <c r="H50" s="55">
        <v>419</v>
      </c>
      <c r="I50" s="66">
        <v>75</v>
      </c>
      <c r="J50" s="56">
        <v>0.21802325581395349</v>
      </c>
    </row>
    <row r="51" spans="1:10" ht="15.6" x14ac:dyDescent="0.6">
      <c r="A51" s="54">
        <v>77049</v>
      </c>
      <c r="B51" s="55">
        <v>4540</v>
      </c>
      <c r="C51" s="55">
        <v>3646</v>
      </c>
      <c r="D51" s="66">
        <v>-894</v>
      </c>
      <c r="E51" s="56">
        <v>-0.19691629955947137</v>
      </c>
      <c r="F51" s="57">
        <v>77489</v>
      </c>
      <c r="G51" s="55">
        <v>335</v>
      </c>
      <c r="H51" s="55">
        <v>326</v>
      </c>
      <c r="I51" s="66">
        <v>-9</v>
      </c>
      <c r="J51" s="56">
        <v>-2.6865671641791045E-2</v>
      </c>
    </row>
    <row r="52" spans="1:10" ht="15.6" x14ac:dyDescent="0.6">
      <c r="A52" s="54">
        <v>77050</v>
      </c>
      <c r="B52" s="55">
        <v>639</v>
      </c>
      <c r="C52" s="55">
        <v>512</v>
      </c>
      <c r="D52" s="66">
        <v>-127</v>
      </c>
      <c r="E52" s="56">
        <v>-0.19874804381846636</v>
      </c>
      <c r="F52" s="54">
        <v>77493</v>
      </c>
      <c r="G52" s="55">
        <v>7228</v>
      </c>
      <c r="H52" s="55">
        <v>8887</v>
      </c>
      <c r="I52" s="66">
        <v>1659</v>
      </c>
      <c r="J52" s="56">
        <v>0.2295240730492529</v>
      </c>
    </row>
    <row r="53" spans="1:10" ht="15.6" x14ac:dyDescent="0.6">
      <c r="A53" s="54">
        <v>77051</v>
      </c>
      <c r="B53" s="55">
        <v>2731</v>
      </c>
      <c r="C53" s="55">
        <v>2342</v>
      </c>
      <c r="D53" s="66">
        <v>-389</v>
      </c>
      <c r="E53" s="56">
        <v>-0.14243866715488832</v>
      </c>
      <c r="F53" s="57">
        <v>77494</v>
      </c>
      <c r="G53" s="55">
        <v>1680</v>
      </c>
      <c r="H53" s="55">
        <v>1445</v>
      </c>
      <c r="I53" s="66">
        <v>-235</v>
      </c>
      <c r="J53" s="56">
        <v>-0.13988095238095238</v>
      </c>
    </row>
    <row r="54" spans="1:10" ht="15.6" x14ac:dyDescent="0.6">
      <c r="A54" s="54">
        <v>77053</v>
      </c>
      <c r="B54" s="55">
        <v>1785</v>
      </c>
      <c r="C54" s="55">
        <v>1315</v>
      </c>
      <c r="D54" s="66">
        <v>-470</v>
      </c>
      <c r="E54" s="56">
        <v>-0.26330532212885155</v>
      </c>
      <c r="F54" s="54">
        <v>77502</v>
      </c>
      <c r="G54" s="55">
        <v>3348</v>
      </c>
      <c r="H54" s="55">
        <v>2519</v>
      </c>
      <c r="I54" s="66">
        <v>-829</v>
      </c>
      <c r="J54" s="56">
        <v>-0.24761051373954598</v>
      </c>
    </row>
    <row r="55" spans="1:10" ht="15.6" x14ac:dyDescent="0.6">
      <c r="A55" s="54">
        <v>77054</v>
      </c>
      <c r="B55" s="55">
        <v>3753</v>
      </c>
      <c r="C55" s="55">
        <v>2739</v>
      </c>
      <c r="D55" s="66">
        <v>-1014</v>
      </c>
      <c r="E55" s="56">
        <v>-0.27018385291766589</v>
      </c>
      <c r="F55" s="54">
        <v>77503</v>
      </c>
      <c r="G55" s="55">
        <v>2320</v>
      </c>
      <c r="H55" s="55">
        <v>1873</v>
      </c>
      <c r="I55" s="66">
        <v>-447</v>
      </c>
      <c r="J55" s="56">
        <v>-0.19267241379310346</v>
      </c>
    </row>
    <row r="56" spans="1:10" ht="15.6" x14ac:dyDescent="0.6">
      <c r="A56" s="54">
        <v>77055</v>
      </c>
      <c r="B56" s="55">
        <v>8125</v>
      </c>
      <c r="C56" s="55">
        <v>8026</v>
      </c>
      <c r="D56" s="66">
        <v>-99</v>
      </c>
      <c r="E56" s="56">
        <v>-1.2184615384615384E-2</v>
      </c>
      <c r="F56" s="54">
        <v>77504</v>
      </c>
      <c r="G56" s="55">
        <v>2726</v>
      </c>
      <c r="H56" s="55">
        <v>2472</v>
      </c>
      <c r="I56" s="66">
        <v>-254</v>
      </c>
      <c r="J56" s="56">
        <v>-9.3176815847395456E-2</v>
      </c>
    </row>
    <row r="57" spans="1:10" ht="15.6" x14ac:dyDescent="0.6">
      <c r="A57" s="54">
        <v>77056</v>
      </c>
      <c r="B57" s="55">
        <v>5342</v>
      </c>
      <c r="C57" s="55">
        <v>5060</v>
      </c>
      <c r="D57" s="66">
        <v>-282</v>
      </c>
      <c r="E57" s="56">
        <v>-5.2789217521527515E-2</v>
      </c>
      <c r="F57" s="54">
        <v>77505</v>
      </c>
      <c r="G57" s="55">
        <v>5036</v>
      </c>
      <c r="H57" s="55">
        <v>4941</v>
      </c>
      <c r="I57" s="66">
        <v>-95</v>
      </c>
      <c r="J57" s="56">
        <v>-1.8864177918983319E-2</v>
      </c>
    </row>
    <row r="58" spans="1:10" ht="15.6" x14ac:dyDescent="0.6">
      <c r="A58" s="54">
        <v>77057</v>
      </c>
      <c r="B58" s="55">
        <v>7537</v>
      </c>
      <c r="C58" s="55">
        <v>6749</v>
      </c>
      <c r="D58" s="66">
        <v>-788</v>
      </c>
      <c r="E58" s="56">
        <v>-0.104550882313918</v>
      </c>
      <c r="F58" s="54">
        <v>77506</v>
      </c>
      <c r="G58" s="55">
        <v>2136</v>
      </c>
      <c r="H58" s="55">
        <v>1399</v>
      </c>
      <c r="I58" s="66">
        <v>-737</v>
      </c>
      <c r="J58" s="56">
        <v>-0.34503745318352058</v>
      </c>
    </row>
    <row r="59" spans="1:10" ht="15.6" x14ac:dyDescent="0.6">
      <c r="A59" s="54">
        <v>77058</v>
      </c>
      <c r="B59" s="55">
        <v>2937</v>
      </c>
      <c r="C59" s="55">
        <v>3106</v>
      </c>
      <c r="D59" s="66">
        <v>169</v>
      </c>
      <c r="E59" s="56">
        <v>5.7541709227102486E-2</v>
      </c>
      <c r="F59" s="54">
        <v>77507</v>
      </c>
      <c r="G59" s="55">
        <v>74</v>
      </c>
      <c r="H59" s="55">
        <v>64</v>
      </c>
      <c r="I59" s="66">
        <v>-10</v>
      </c>
      <c r="J59" s="56">
        <v>-0.13513513513513514</v>
      </c>
    </row>
    <row r="60" spans="1:10" ht="15.6" x14ac:dyDescent="0.6">
      <c r="A60" s="54">
        <v>77059</v>
      </c>
      <c r="B60" s="55">
        <v>5408</v>
      </c>
      <c r="C60" s="55">
        <v>5992</v>
      </c>
      <c r="D60" s="66">
        <v>584</v>
      </c>
      <c r="E60" s="56">
        <v>0.10798816568047337</v>
      </c>
      <c r="F60" s="54">
        <v>77520</v>
      </c>
      <c r="G60" s="55">
        <v>3952</v>
      </c>
      <c r="H60" s="55">
        <v>3067</v>
      </c>
      <c r="I60" s="66">
        <v>-885</v>
      </c>
      <c r="J60" s="56">
        <v>-0.22393724696356276</v>
      </c>
    </row>
    <row r="61" spans="1:10" ht="15.6" x14ac:dyDescent="0.6">
      <c r="A61" s="54">
        <v>77060</v>
      </c>
      <c r="B61" s="55">
        <v>1698</v>
      </c>
      <c r="C61" s="55">
        <v>1385</v>
      </c>
      <c r="D61" s="66">
        <v>-313</v>
      </c>
      <c r="E61" s="56">
        <v>-0.18433451118963487</v>
      </c>
      <c r="F61" s="54">
        <v>77521</v>
      </c>
      <c r="G61" s="55">
        <v>7473</v>
      </c>
      <c r="H61" s="55">
        <v>6679</v>
      </c>
      <c r="I61" s="66">
        <v>-794</v>
      </c>
      <c r="J61" s="56">
        <v>-0.10624916365582765</v>
      </c>
    </row>
    <row r="62" spans="1:10" ht="15.6" x14ac:dyDescent="0.6">
      <c r="A62" s="54">
        <v>77061</v>
      </c>
      <c r="B62" s="55">
        <v>2286</v>
      </c>
      <c r="C62" s="55">
        <v>1810</v>
      </c>
      <c r="D62" s="66">
        <v>-476</v>
      </c>
      <c r="E62" s="56">
        <v>-0.20822397200349957</v>
      </c>
      <c r="F62" s="54">
        <v>77523</v>
      </c>
      <c r="G62" s="55">
        <v>126</v>
      </c>
      <c r="H62" s="55">
        <v>138</v>
      </c>
      <c r="I62" s="66">
        <v>12</v>
      </c>
      <c r="J62" s="56">
        <v>9.5238095238095233E-2</v>
      </c>
    </row>
    <row r="63" spans="1:10" ht="15.6" x14ac:dyDescent="0.6">
      <c r="A63" s="54">
        <v>77062</v>
      </c>
      <c r="B63" s="55">
        <v>6626</v>
      </c>
      <c r="C63" s="55">
        <v>6474</v>
      </c>
      <c r="D63" s="66">
        <v>-152</v>
      </c>
      <c r="E63" s="56">
        <v>-2.2939933594929067E-2</v>
      </c>
      <c r="F63" s="54">
        <v>77530</v>
      </c>
      <c r="G63" s="55">
        <v>3090</v>
      </c>
      <c r="H63" s="55">
        <v>2749</v>
      </c>
      <c r="I63" s="66">
        <v>-341</v>
      </c>
      <c r="J63" s="56">
        <v>-0.11035598705501617</v>
      </c>
    </row>
    <row r="64" spans="1:10" ht="15.6" x14ac:dyDescent="0.6">
      <c r="A64" s="54">
        <v>77063</v>
      </c>
      <c r="B64" s="55">
        <v>5234</v>
      </c>
      <c r="C64" s="55">
        <v>4028</v>
      </c>
      <c r="D64" s="66">
        <v>-1206</v>
      </c>
      <c r="E64" s="56">
        <v>-0.23041650745128009</v>
      </c>
      <c r="F64" s="54">
        <v>77532</v>
      </c>
      <c r="G64" s="55">
        <v>6801</v>
      </c>
      <c r="H64" s="55">
        <v>6777</v>
      </c>
      <c r="I64" s="66">
        <v>-24</v>
      </c>
      <c r="J64" s="56">
        <v>-3.5288928098808998E-3</v>
      </c>
    </row>
    <row r="65" spans="1:10" ht="15.6" x14ac:dyDescent="0.6">
      <c r="A65" s="54">
        <v>77064</v>
      </c>
      <c r="B65" s="55">
        <v>8339</v>
      </c>
      <c r="C65" s="55">
        <v>7373</v>
      </c>
      <c r="D65" s="66">
        <v>-966</v>
      </c>
      <c r="E65" s="56">
        <v>-0.11584122796498381</v>
      </c>
      <c r="F65" s="54">
        <v>77536</v>
      </c>
      <c r="G65" s="55">
        <v>7356</v>
      </c>
      <c r="H65" s="55">
        <v>6878</v>
      </c>
      <c r="I65" s="66">
        <v>-478</v>
      </c>
      <c r="J65" s="56">
        <v>-6.498096791734638E-2</v>
      </c>
    </row>
    <row r="66" spans="1:10" ht="15.6" x14ac:dyDescent="0.6">
      <c r="A66" s="54">
        <v>77065</v>
      </c>
      <c r="B66" s="55">
        <v>6429</v>
      </c>
      <c r="C66" s="55">
        <v>5355</v>
      </c>
      <c r="D66" s="66">
        <v>-1074</v>
      </c>
      <c r="E66" s="56">
        <v>-0.16705552963135792</v>
      </c>
      <c r="F66" s="57">
        <v>77546</v>
      </c>
      <c r="G66" s="55">
        <v>4830</v>
      </c>
      <c r="H66" s="55">
        <v>5187</v>
      </c>
      <c r="I66" s="66">
        <v>357</v>
      </c>
      <c r="J66" s="56">
        <v>7.3913043478260873E-2</v>
      </c>
    </row>
    <row r="67" spans="1:10" ht="15.6" x14ac:dyDescent="0.6">
      <c r="A67" s="54">
        <v>77066</v>
      </c>
      <c r="B67" s="55">
        <v>5311</v>
      </c>
      <c r="C67" s="55">
        <v>4305</v>
      </c>
      <c r="D67" s="66">
        <v>-1006</v>
      </c>
      <c r="E67" s="56">
        <v>-0.18941818866503482</v>
      </c>
      <c r="F67" s="54">
        <v>77547</v>
      </c>
      <c r="G67" s="55">
        <v>1072</v>
      </c>
      <c r="H67" s="55">
        <v>667</v>
      </c>
      <c r="I67" s="66">
        <v>-405</v>
      </c>
      <c r="J67" s="56">
        <v>-0.37779850746268656</v>
      </c>
    </row>
    <row r="68" spans="1:10" ht="15.6" x14ac:dyDescent="0.6">
      <c r="A68" s="54">
        <v>77067</v>
      </c>
      <c r="B68" s="55">
        <v>3209</v>
      </c>
      <c r="C68" s="55">
        <v>2517</v>
      </c>
      <c r="D68" s="66">
        <v>-692</v>
      </c>
      <c r="E68" s="56">
        <v>-0.21564350264880025</v>
      </c>
      <c r="F68" s="54">
        <v>77562</v>
      </c>
      <c r="G68" s="55">
        <v>1549</v>
      </c>
      <c r="H68" s="55">
        <v>1789</v>
      </c>
      <c r="I68" s="66">
        <v>240</v>
      </c>
      <c r="J68" s="56">
        <v>0.15493867010974821</v>
      </c>
    </row>
    <row r="69" spans="1:10" ht="15.6" x14ac:dyDescent="0.6">
      <c r="A69" s="54">
        <v>77068</v>
      </c>
      <c r="B69" s="55">
        <v>2504</v>
      </c>
      <c r="C69" s="55">
        <v>2063</v>
      </c>
      <c r="D69" s="66">
        <v>-441</v>
      </c>
      <c r="E69" s="56">
        <v>-0.17611821086261981</v>
      </c>
      <c r="F69" s="54">
        <v>77571</v>
      </c>
      <c r="G69" s="55">
        <v>6286</v>
      </c>
      <c r="H69" s="55">
        <v>6637</v>
      </c>
      <c r="I69" s="66">
        <v>351</v>
      </c>
      <c r="J69" s="56">
        <v>5.5838370983137132E-2</v>
      </c>
    </row>
    <row r="70" spans="1:10" ht="15.6" x14ac:dyDescent="0.6">
      <c r="A70" s="54">
        <v>77069</v>
      </c>
      <c r="B70" s="55">
        <v>4762</v>
      </c>
      <c r="C70" s="55">
        <v>4195</v>
      </c>
      <c r="D70" s="66">
        <v>-567</v>
      </c>
      <c r="E70" s="56">
        <v>-0.11906761864762705</v>
      </c>
      <c r="F70" s="54">
        <v>77581</v>
      </c>
      <c r="G70" s="55">
        <v>1311</v>
      </c>
      <c r="H70" s="55">
        <v>1379</v>
      </c>
      <c r="I70" s="66">
        <v>68</v>
      </c>
      <c r="J70" s="56">
        <v>5.186880244088482E-2</v>
      </c>
    </row>
    <row r="71" spans="1:10" ht="15.6" x14ac:dyDescent="0.6">
      <c r="A71" s="54">
        <v>77070</v>
      </c>
      <c r="B71" s="55">
        <v>9934</v>
      </c>
      <c r="C71" s="55">
        <v>8843</v>
      </c>
      <c r="D71" s="66">
        <v>-1091</v>
      </c>
      <c r="E71" s="56">
        <v>-0.10982484397020334</v>
      </c>
      <c r="F71" s="54">
        <v>77586</v>
      </c>
      <c r="G71" s="55">
        <v>4939</v>
      </c>
      <c r="H71" s="55">
        <v>5248</v>
      </c>
      <c r="I71" s="66">
        <v>309</v>
      </c>
      <c r="J71" s="56">
        <v>6.256327191739218E-2</v>
      </c>
    </row>
    <row r="72" spans="1:10" ht="15.6" x14ac:dyDescent="0.6">
      <c r="A72" s="54">
        <v>77071</v>
      </c>
      <c r="B72" s="55">
        <v>4665</v>
      </c>
      <c r="C72" s="55">
        <v>4255</v>
      </c>
      <c r="D72" s="66">
        <v>-410</v>
      </c>
      <c r="E72" s="56">
        <v>-8.7888531618435156E-2</v>
      </c>
      <c r="F72" s="54">
        <v>77587</v>
      </c>
      <c r="G72" s="55">
        <v>1136</v>
      </c>
      <c r="H72" s="55">
        <v>973</v>
      </c>
      <c r="I72" s="66">
        <v>-163</v>
      </c>
      <c r="J72" s="56">
        <v>-0.14348591549295775</v>
      </c>
    </row>
    <row r="73" spans="1:10" ht="15.6" x14ac:dyDescent="0.6">
      <c r="A73" s="54">
        <v>77072</v>
      </c>
      <c r="B73" s="55">
        <v>5389</v>
      </c>
      <c r="C73" s="55">
        <v>3939</v>
      </c>
      <c r="D73" s="66">
        <v>-1450</v>
      </c>
      <c r="E73" s="56">
        <v>-0.26906661718315084</v>
      </c>
      <c r="F73" s="54">
        <v>77598</v>
      </c>
      <c r="G73" s="55">
        <v>2667</v>
      </c>
      <c r="H73" s="55">
        <v>2650</v>
      </c>
      <c r="I73" s="66">
        <v>-17</v>
      </c>
      <c r="J73" s="56">
        <v>-6.3742032245969254E-3</v>
      </c>
    </row>
    <row r="74" spans="1:10" ht="15.6" x14ac:dyDescent="0.6">
      <c r="A74" s="54">
        <v>77073</v>
      </c>
      <c r="B74" s="55">
        <v>4520</v>
      </c>
      <c r="C74" s="55">
        <v>4007</v>
      </c>
      <c r="D74" s="66">
        <v>-513</v>
      </c>
      <c r="E74" s="56">
        <v>-0.11349557522123893</v>
      </c>
      <c r="F74" s="54" t="s">
        <v>53</v>
      </c>
      <c r="G74" s="55">
        <v>1</v>
      </c>
      <c r="H74" s="55">
        <v>395</v>
      </c>
      <c r="I74" s="66">
        <v>394</v>
      </c>
      <c r="J74" s="56">
        <v>394</v>
      </c>
    </row>
    <row r="75" spans="1:10" ht="18.3" x14ac:dyDescent="0.7">
      <c r="A75" s="76" t="s">
        <v>51</v>
      </c>
      <c r="B75" s="76"/>
      <c r="C75" s="76"/>
      <c r="D75" s="76"/>
      <c r="E75" s="76"/>
      <c r="F75" s="77"/>
      <c r="G75" s="78">
        <v>766629</v>
      </c>
      <c r="H75" s="78">
        <v>691983</v>
      </c>
      <c r="I75" s="78">
        <v>-74646</v>
      </c>
      <c r="J75" s="79">
        <v>-9.7369131613857546E-2</v>
      </c>
    </row>
  </sheetData>
  <mergeCells count="5">
    <mergeCell ref="A75:F75"/>
    <mergeCell ref="D3:E3"/>
    <mergeCell ref="I3:J3"/>
    <mergeCell ref="A2:J2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Chart2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2022-11-04T00:36:45Z</dcterms:created>
  <dcterms:modified xsi:type="dcterms:W3CDTF">2022-11-05T16:08:05Z</dcterms:modified>
</cp:coreProperties>
</file>